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4.100 - SO 02 - 4.100 - Z..." sheetId="2" r:id="rId2"/>
    <sheet name="4.600 - SO 02 - 4.600 - P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'4.100 - SO 02 - 4.100 - Z...'!$C$123:$K$233</definedName>
    <definedName name="_xlnm.Print_Area" localSheetId="1">'4.100 - SO 02 - 4.100 - Z...'!$C$4:$J$76,'4.100 - SO 02 - 4.100 - Z...'!$C$82:$J$105,'4.100 - SO 02 - 4.100 - Z...'!$C$111:$K$233</definedName>
    <definedName name="_xlnm.Print_Titles" localSheetId="1">'4.100 - SO 02 - 4.100 - Z...'!$123:$123</definedName>
    <definedName name="_xlnm._FilterDatabase" localSheetId="2" hidden="1">'4.600 - SO 02 - 4.600 - P...'!$C$124:$K$191</definedName>
    <definedName name="_xlnm.Print_Area" localSheetId="2">'4.600 - SO 02 - 4.600 - P...'!$C$4:$J$76,'4.600 - SO 02 - 4.600 - P...'!$C$82:$J$106,'4.600 - SO 02 - 4.600 - P...'!$C$112:$K$191</definedName>
    <definedName name="_xlnm.Print_Titles" localSheetId="2">'4.600 - SO 02 - 4.600 - P...'!$124:$124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19"/>
  <c r="E117"/>
  <c r="J92"/>
  <c r="J91"/>
  <c r="F89"/>
  <c r="E87"/>
  <c r="J18"/>
  <c r="E18"/>
  <c r="F122"/>
  <c r="J17"/>
  <c r="J15"/>
  <c r="E15"/>
  <c r="F91"/>
  <c r="J14"/>
  <c r="J12"/>
  <c r="J89"/>
  <c r="E7"/>
  <c r="E115"/>
  <c i="2" r="J37"/>
  <c r="J36"/>
  <c i="1" r="AY95"/>
  <c i="2" r="J35"/>
  <c i="1" r="AX95"/>
  <c i="2"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18"/>
  <c r="E116"/>
  <c r="J92"/>
  <c r="J91"/>
  <c r="F89"/>
  <c r="E87"/>
  <c r="J18"/>
  <c r="E18"/>
  <c r="F92"/>
  <c r="J17"/>
  <c r="J15"/>
  <c r="E15"/>
  <c r="F91"/>
  <c r="J14"/>
  <c r="J12"/>
  <c r="J118"/>
  <c r="E7"/>
  <c r="E85"/>
  <c i="1" r="L90"/>
  <c r="AM90"/>
  <c r="AM89"/>
  <c r="L89"/>
  <c r="AM87"/>
  <c r="L87"/>
  <c r="L85"/>
  <c r="L84"/>
  <c i="3" r="BK191"/>
  <c r="J174"/>
  <c r="BK173"/>
  <c r="BK156"/>
  <c r="BK151"/>
  <c r="J148"/>
  <c r="BK147"/>
  <c r="J140"/>
  <c i="2" r="J216"/>
  <c r="BK215"/>
  <c r="J212"/>
  <c r="BK210"/>
  <c r="J207"/>
  <c r="J204"/>
  <c r="BK202"/>
  <c r="BK182"/>
  <c r="BK161"/>
  <c r="BK146"/>
  <c r="BK143"/>
  <c r="J142"/>
  <c r="J133"/>
  <c r="J128"/>
  <c i="3" r="J154"/>
  <c r="J146"/>
  <c r="BK144"/>
  <c r="BK140"/>
  <c r="BK135"/>
  <c r="BK134"/>
  <c r="J131"/>
  <c r="BK129"/>
  <c r="BK128"/>
  <c i="2" r="BK224"/>
  <c r="J222"/>
  <c r="BK220"/>
  <c r="BK201"/>
  <c r="J200"/>
  <c r="BK150"/>
  <c r="J148"/>
  <c r="BK142"/>
  <c r="BK132"/>
  <c i="3" r="BK189"/>
  <c r="BK188"/>
  <c r="BK182"/>
  <c r="BK180"/>
  <c r="J165"/>
  <c r="J164"/>
  <c r="J155"/>
  <c r="BK154"/>
  <c r="BK153"/>
  <c r="J142"/>
  <c r="J139"/>
  <c r="J130"/>
  <c i="2" r="BK232"/>
  <c r="J230"/>
  <c r="BK229"/>
  <c r="J228"/>
  <c r="BK213"/>
  <c r="BK199"/>
  <c r="BK195"/>
  <c r="J180"/>
  <c r="J179"/>
  <c r="BK176"/>
  <c r="J175"/>
  <c r="J171"/>
  <c r="BK169"/>
  <c r="J155"/>
  <c r="J137"/>
  <c r="J132"/>
  <c r="J131"/>
  <c r="J129"/>
  <c i="3" r="J191"/>
  <c r="BK190"/>
  <c r="J190"/>
  <c r="J188"/>
  <c r="J173"/>
  <c r="BK172"/>
  <c r="BK163"/>
  <c r="BK158"/>
  <c r="BK148"/>
  <c r="J147"/>
  <c r="BK146"/>
  <c r="J138"/>
  <c r="J137"/>
  <c r="J132"/>
  <c r="J128"/>
  <c i="2" r="J223"/>
  <c r="J209"/>
  <c r="BK200"/>
  <c r="BK197"/>
  <c r="J191"/>
  <c r="J184"/>
  <c r="J183"/>
  <c r="J182"/>
  <c r="J174"/>
  <c r="J167"/>
  <c r="J166"/>
  <c r="BK165"/>
  <c r="J152"/>
  <c r="J145"/>
  <c r="J144"/>
  <c r="BK138"/>
  <c r="J135"/>
  <c i="3" r="BK186"/>
  <c r="BK185"/>
  <c r="J181"/>
  <c r="BK169"/>
  <c r="BK162"/>
  <c r="J161"/>
  <c r="J158"/>
  <c r="BK155"/>
  <c r="J150"/>
  <c r="BK138"/>
  <c r="BK137"/>
  <c r="J135"/>
  <c r="J134"/>
  <c i="2" r="BK214"/>
  <c r="J186"/>
  <c r="J185"/>
  <c r="BK184"/>
  <c r="J181"/>
  <c r="J169"/>
  <c r="J162"/>
  <c r="BK158"/>
  <c r="BK149"/>
  <c r="BK147"/>
  <c r="J146"/>
  <c i="3" r="BK183"/>
  <c r="BK181"/>
  <c r="J180"/>
  <c r="J179"/>
  <c r="BK178"/>
  <c r="J177"/>
  <c r="J176"/>
  <c r="BK175"/>
  <c r="J168"/>
  <c r="J162"/>
  <c r="J156"/>
  <c r="J151"/>
  <c r="J145"/>
  <c r="BK141"/>
  <c r="J136"/>
  <c i="2" r="BK233"/>
  <c r="J232"/>
  <c r="J229"/>
  <c r="BK227"/>
  <c r="BK222"/>
  <c r="J215"/>
  <c r="J214"/>
  <c r="J211"/>
  <c r="J208"/>
  <c r="BK206"/>
  <c r="J201"/>
  <c r="BK194"/>
  <c r="BK193"/>
  <c r="J178"/>
  <c r="BK168"/>
  <c r="BK166"/>
  <c r="J151"/>
  <c r="J149"/>
  <c r="BK148"/>
  <c r="J140"/>
  <c r="J127"/>
  <c i="3" r="J170"/>
  <c r="BK165"/>
  <c r="BK164"/>
  <c r="BK161"/>
  <c r="J153"/>
  <c r="BK152"/>
  <c r="J144"/>
  <c r="J133"/>
  <c r="BK132"/>
  <c r="BK131"/>
  <c i="2" r="J226"/>
  <c r="J224"/>
  <c r="J221"/>
  <c r="J213"/>
  <c r="J197"/>
  <c r="J196"/>
  <c r="BK181"/>
  <c r="BK175"/>
  <c r="J168"/>
  <c r="BK167"/>
  <c r="BK155"/>
  <c r="BK134"/>
  <c r="BK128"/>
  <c i="3" r="J189"/>
  <c r="J186"/>
  <c r="J185"/>
  <c r="J182"/>
  <c r="BK179"/>
  <c r="J178"/>
  <c r="BK177"/>
  <c r="BK176"/>
  <c r="J175"/>
  <c r="BK174"/>
  <c r="J172"/>
  <c r="J171"/>
  <c r="BK145"/>
  <c r="BK136"/>
  <c i="2" r="BK221"/>
  <c r="BK218"/>
  <c r="BK211"/>
  <c r="BK209"/>
  <c r="BK208"/>
  <c r="BK205"/>
  <c r="BK190"/>
  <c r="J189"/>
  <c r="BK178"/>
  <c r="BK177"/>
  <c r="J176"/>
  <c r="J172"/>
  <c r="BK171"/>
  <c r="BK163"/>
  <c r="J159"/>
  <c r="J158"/>
  <c r="BK151"/>
  <c r="BK127"/>
  <c i="3" r="BK139"/>
  <c r="J129"/>
  <c i="2" r="BK212"/>
  <c r="J210"/>
  <c r="BK207"/>
  <c r="J206"/>
  <c r="J203"/>
  <c r="J194"/>
  <c r="J193"/>
  <c r="J190"/>
  <c r="BK189"/>
  <c r="BK186"/>
  <c r="BK162"/>
  <c r="BK156"/>
  <c r="BK135"/>
  <c i="3" r="J183"/>
  <c r="BK171"/>
  <c r="BK170"/>
  <c r="J163"/>
  <c r="J152"/>
  <c r="BK142"/>
  <c r="BK133"/>
  <c r="BK130"/>
  <c i="2" r="BK225"/>
  <c r="J220"/>
  <c r="J217"/>
  <c r="J199"/>
  <c r="BK198"/>
  <c r="BK192"/>
  <c r="BK188"/>
  <c r="BK183"/>
  <c r="J173"/>
  <c r="J165"/>
  <c r="J164"/>
  <c r="BK160"/>
  <c r="BK154"/>
  <c r="J147"/>
  <c r="BK140"/>
  <c r="J138"/>
  <c r="BK137"/>
  <c r="BK130"/>
  <c r="BK129"/>
  <c r="BK226"/>
  <c r="J225"/>
  <c r="BK223"/>
  <c r="BK217"/>
  <c r="BK216"/>
  <c r="J205"/>
  <c r="BK204"/>
  <c r="BK203"/>
  <c r="BK196"/>
  <c r="J195"/>
  <c r="J192"/>
  <c r="BK191"/>
  <c r="J188"/>
  <c r="BK185"/>
  <c r="BK174"/>
  <c r="BK173"/>
  <c r="BK164"/>
  <c r="J163"/>
  <c r="J161"/>
  <c r="J160"/>
  <c r="J157"/>
  <c r="J156"/>
  <c r="J150"/>
  <c r="BK144"/>
  <c r="J143"/>
  <c r="J134"/>
  <c r="BK133"/>
  <c r="J130"/>
  <c i="1" r="AS94"/>
  <c i="3" r="J169"/>
  <c r="BK168"/>
  <c r="BK150"/>
  <c r="J141"/>
  <c i="2" r="J233"/>
  <c r="BK230"/>
  <c r="BK228"/>
  <c r="J227"/>
  <c r="J218"/>
  <c r="J202"/>
  <c r="J198"/>
  <c r="BK180"/>
  <c r="BK179"/>
  <c r="J177"/>
  <c r="BK172"/>
  <c r="BK159"/>
  <c r="BK157"/>
  <c r="J154"/>
  <c r="BK152"/>
  <c r="BK145"/>
  <c r="BK131"/>
  <c l="1" r="P136"/>
  <c r="R153"/>
  <c r="P170"/>
  <c r="T219"/>
  <c i="3" r="T127"/>
  <c r="BK143"/>
  <c r="J143"/>
  <c r="J99"/>
  <c r="P143"/>
  <c r="T184"/>
  <c i="2" r="P126"/>
  <c i="3" r="BK160"/>
  <c r="J160"/>
  <c r="J101"/>
  <c r="P160"/>
  <c r="T160"/>
  <c r="P187"/>
  <c i="2" r="T136"/>
  <c r="BK170"/>
  <c r="J170"/>
  <c r="J101"/>
  <c r="R231"/>
  <c i="3" r="BK167"/>
  <c r="J167"/>
  <c r="J103"/>
  <c r="R167"/>
  <c i="2" r="BK126"/>
  <c r="R187"/>
  <c r="T231"/>
  <c i="3" r="T167"/>
  <c i="2" r="BK153"/>
  <c r="J153"/>
  <c r="J100"/>
  <c r="T170"/>
  <c r="BK219"/>
  <c r="J219"/>
  <c r="J103"/>
  <c i="3" r="T143"/>
  <c r="P184"/>
  <c i="2" r="R136"/>
  <c r="BK187"/>
  <c r="J187"/>
  <c r="J102"/>
  <c r="P219"/>
  <c i="3" r="R143"/>
  <c r="P149"/>
  <c r="BK184"/>
  <c r="J184"/>
  <c r="J104"/>
  <c r="P167"/>
  <c r="P166"/>
  <c i="2" r="R126"/>
  <c r="P153"/>
  <c r="R170"/>
  <c r="P231"/>
  <c i="3" r="BK149"/>
  <c r="J149"/>
  <c r="J100"/>
  <c r="R149"/>
  <c r="T149"/>
  <c r="R160"/>
  <c r="R184"/>
  <c i="2" r="T187"/>
  <c i="3" r="BK127"/>
  <c r="BK126"/>
  <c r="J126"/>
  <c r="J97"/>
  <c r="R187"/>
  <c i="2" r="BK136"/>
  <c r="J136"/>
  <c r="J99"/>
  <c r="P187"/>
  <c r="BK231"/>
  <c r="J231"/>
  <c r="J104"/>
  <c i="3" r="P127"/>
  <c r="P126"/>
  <c r="P125"/>
  <c i="1" r="AU96"/>
  <c i="3" r="BK187"/>
  <c r="J187"/>
  <c r="J105"/>
  <c i="2" r="T126"/>
  <c r="T125"/>
  <c r="T124"/>
  <c r="T153"/>
  <c r="R219"/>
  <c i="3" r="R127"/>
  <c r="R126"/>
  <c r="T187"/>
  <c i="2" r="BE128"/>
  <c r="BE137"/>
  <c r="BE163"/>
  <c r="BE174"/>
  <c r="BE192"/>
  <c r="BE200"/>
  <c r="BE216"/>
  <c r="BE228"/>
  <c r="BE229"/>
  <c r="BE233"/>
  <c i="3" r="F121"/>
  <c r="BE129"/>
  <c r="BE135"/>
  <c r="BE145"/>
  <c r="BE147"/>
  <c i="2" r="J89"/>
  <c r="F120"/>
  <c r="BE145"/>
  <c r="BE151"/>
  <c r="BE165"/>
  <c r="BE167"/>
  <c r="BE189"/>
  <c r="BE207"/>
  <c r="BE212"/>
  <c r="BE221"/>
  <c i="3" r="BE148"/>
  <c i="2" r="F121"/>
  <c r="BE132"/>
  <c r="BE205"/>
  <c r="BE218"/>
  <c r="BE222"/>
  <c r="BE227"/>
  <c i="3" r="BE128"/>
  <c r="BE131"/>
  <c r="BE139"/>
  <c r="BE155"/>
  <c r="BE164"/>
  <c r="BE190"/>
  <c i="2" r="BE127"/>
  <c r="BE131"/>
  <c r="BE143"/>
  <c r="BE164"/>
  <c r="BE179"/>
  <c r="BE181"/>
  <c r="BE183"/>
  <c r="BE208"/>
  <c i="3" r="BE136"/>
  <c r="BE142"/>
  <c i="2" r="BE138"/>
  <c r="BE149"/>
  <c r="BE154"/>
  <c r="BE184"/>
  <c r="BE186"/>
  <c r="BE196"/>
  <c r="BE201"/>
  <c r="BE210"/>
  <c r="BE225"/>
  <c i="3" r="E85"/>
  <c r="F92"/>
  <c r="J119"/>
  <c r="BE134"/>
  <c r="BE141"/>
  <c r="BE146"/>
  <c r="BE154"/>
  <c r="BE173"/>
  <c r="BE176"/>
  <c r="BE177"/>
  <c r="BE178"/>
  <c r="BE181"/>
  <c r="BE188"/>
  <c i="2" r="BE176"/>
  <c r="BE182"/>
  <c r="BE191"/>
  <c r="BE199"/>
  <c r="BE223"/>
  <c i="3" r="BE150"/>
  <c r="BE163"/>
  <c r="BE169"/>
  <c r="BE185"/>
  <c r="BE186"/>
  <c i="2" r="BE146"/>
  <c r="BE152"/>
  <c r="BE155"/>
  <c r="BE159"/>
  <c r="BE162"/>
  <c r="BE190"/>
  <c r="BE203"/>
  <c r="BE220"/>
  <c r="BE230"/>
  <c r="BE232"/>
  <c i="3" r="BE158"/>
  <c r="BE170"/>
  <c r="BE175"/>
  <c r="BE179"/>
  <c r="BE191"/>
  <c i="2" r="BE130"/>
  <c r="BE135"/>
  <c r="BE142"/>
  <c r="BE150"/>
  <c r="BE156"/>
  <c r="BE172"/>
  <c r="BE193"/>
  <c r="BE194"/>
  <c r="BE198"/>
  <c i="3" r="BE130"/>
  <c r="BE140"/>
  <c r="BE153"/>
  <c r="BE168"/>
  <c r="BE182"/>
  <c r="BE189"/>
  <c i="2" r="E114"/>
  <c r="BE133"/>
  <c r="BE140"/>
  <c r="BE147"/>
  <c r="BE160"/>
  <c r="BE161"/>
  <c r="BE168"/>
  <c r="BE195"/>
  <c r="BE204"/>
  <c r="BE213"/>
  <c i="3" r="BE156"/>
  <c i="2" r="BE148"/>
  <c r="BE166"/>
  <c r="BE177"/>
  <c r="BE185"/>
  <c r="BE188"/>
  <c r="BE197"/>
  <c r="BE214"/>
  <c r="BE224"/>
  <c i="3" r="BE132"/>
  <c r="BE180"/>
  <c r="BE183"/>
  <c i="2" r="BE158"/>
  <c r="BE171"/>
  <c r="BE173"/>
  <c r="BE178"/>
  <c r="BE180"/>
  <c r="BE202"/>
  <c r="BE215"/>
  <c i="3" r="BE138"/>
  <c r="BE151"/>
  <c r="BE161"/>
  <c r="BE162"/>
  <c r="BE165"/>
  <c i="2" r="BE129"/>
  <c r="BE134"/>
  <c r="BE144"/>
  <c r="BE157"/>
  <c r="BE169"/>
  <c r="BE175"/>
  <c r="BE206"/>
  <c r="BE209"/>
  <c r="BE211"/>
  <c r="BE217"/>
  <c r="BE226"/>
  <c i="3" r="BE133"/>
  <c r="BE137"/>
  <c r="BE144"/>
  <c r="BE152"/>
  <c r="BE171"/>
  <c r="BE172"/>
  <c r="BE174"/>
  <c i="2" r="J34"/>
  <c i="1" r="AW95"/>
  <c i="3" r="F36"/>
  <c i="1" r="BC96"/>
  <c i="3" r="F37"/>
  <c i="1" r="BD96"/>
  <c i="2" r="F37"/>
  <c i="1" r="BD95"/>
  <c i="2" r="F34"/>
  <c i="1" r="BA95"/>
  <c i="3" r="F34"/>
  <c i="1" r="BA96"/>
  <c i="2" r="F35"/>
  <c i="1" r="BB95"/>
  <c i="2" r="F36"/>
  <c i="1" r="BC95"/>
  <c i="3" r="J34"/>
  <c i="1" r="AW96"/>
  <c i="3" r="F35"/>
  <c i="1" r="BB96"/>
  <c i="3" l="1" r="R166"/>
  <c i="2" r="BK125"/>
  <c r="J125"/>
  <c r="J97"/>
  <c i="3" r="R125"/>
  <c i="2" r="P125"/>
  <c r="P124"/>
  <c i="1" r="AU95"/>
  <c i="3" r="T126"/>
  <c i="2" r="R125"/>
  <c r="R124"/>
  <c i="3" r="T166"/>
  <c r="BK166"/>
  <c r="J166"/>
  <c r="J102"/>
  <c i="2" r="J126"/>
  <c r="J98"/>
  <c i="3" r="J127"/>
  <c r="J98"/>
  <c r="BK125"/>
  <c r="J125"/>
  <c r="J96"/>
  <c i="1" r="AU94"/>
  <c r="BD94"/>
  <c r="W33"/>
  <c i="2" r="J33"/>
  <c i="1" r="AV95"/>
  <c r="AT95"/>
  <c i="3" r="F33"/>
  <c i="1" r="AZ96"/>
  <c r="BB94"/>
  <c r="AX94"/>
  <c r="BC94"/>
  <c r="W32"/>
  <c r="BA94"/>
  <c r="AW94"/>
  <c r="AK30"/>
  <c i="3" r="J33"/>
  <c i="1" r="AV96"/>
  <c r="AT96"/>
  <c i="2" r="F33"/>
  <c i="1" r="AZ95"/>
  <c i="3" l="1" r="T125"/>
  <c i="2" r="BK124"/>
  <c r="J124"/>
  <c i="1" r="AY94"/>
  <c i="2" r="J30"/>
  <c i="1" r="AG95"/>
  <c r="AN95"/>
  <c r="AZ94"/>
  <c r="W29"/>
  <c i="3" r="J30"/>
  <c i="1" r="AG96"/>
  <c r="AN96"/>
  <c r="W31"/>
  <c r="W30"/>
  <c i="2" l="1" r="J96"/>
  <c i="3" r="J39"/>
  <c i="2"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<sst xmlns="http://schemas.openxmlformats.org/spreadsheetml/2006/main">
  <si>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</si>
  <si>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</si>
  <si>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</si>
  <si>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</si>
  <si>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</si>
  <si>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{29c15317-0c2e-4587-b0fc-1a32915010c0}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</si>
  <si>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</si>
  <si>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</si>
  <si>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</si>
  <si>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</si>
  <si>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</si>
  <si>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</si>
  <si>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</si>
  <si>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</si>
  <si>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20/54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</si>
  <si>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</si>
  <si>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</si>
  <si>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Turnov - areál Maškova zahrada, Přístavba a vestavba zimního stadionu</t>
  </si>
  <si>
    <t>KSO:</t>
  </si>
  <si>
    <t>CC-CZ:</t>
  </si>
  <si>
    <t>Místo:</t>
  </si>
  <si>
    <t>Turnov</t>
  </si>
  <si>
    <t>Datum:</t>
  </si>
  <si>
    <t>2. 6. 2020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</si>
  <si>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</si>
  <si>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</si>
  <si>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</si>
  <si>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</si>
  <si>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</si>
  <si>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</si>
  <si>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</si>
  <si>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Michal Pátek</t>
  </si>
  <si>
    <t>True</t>
  </si>
  <si>
    <t>Zpracovatel:</t>
  </si>
  <si>
    <t>VK CAD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</si>
  <si>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</si>
  <si>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</si>
  <si>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</si>
  <si>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</si>
  <si>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</si>
  <si>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</si>
  <si>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</si>
  <si>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</si>
  <si>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</si>
  <si>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</si>
  <si>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</si>
  <si>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</si>
  <si>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</si>
  <si>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</si>
  <si>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</si>
  <si>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</si>
  <si>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</si>
  <si>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</si>
  <si>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</si>
  <si>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</si>
  <si>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</si>
  <si>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</si>
  <si>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</si>
  <si>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</si>
  <si>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</si>
  <si>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</si>
  <si>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</si>
  <si>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</si>
  <si>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</si>
  <si>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</si>
  <si>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</si>
  <si>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</si>
  <si>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</si>
  <si>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</si>
  <si>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</si>
  <si>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</si>
  <si>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</si>
  <si>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</si>
  <si>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</si>
  <si>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</si>
  <si>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</si>
  <si>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</si>
  <si>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</si>
  <si>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</si>
  <si>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</si>
  <si>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</si>
  <si>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4.100</t>
  </si>
  <si>
    <t>SO 02 - 4.100 - Zařízení pro vytápění staveb</t>
  </si>
  <si>
    <t>STA</t>
  </si>
  <si>
    <t>1</t>
  </si>
  <si>
    <t>{54a4cbf1-6cb5-40cb-8459-014a115f8148}</t>
  </si>
  <si>
    <t>2</t>
  </si>
  <si>
    <t>4.600</t>
  </si>
  <si>
    <t>SO 02 - 4.600 - Plynová zařízení</t>
  </si>
  <si>
    <t>{e09ffd08-8f5d-4834-9242-c2a407057899}</t>
  </si>
  <si>
    <t>KRYCÍ LIST SOUPISU PRACÍ</t>
  </si>
  <si>
    <t>Objekt:</t>
  </si>
  <si>
    <t>4.100 - SO 02 - 4.100 - Zařízení pro vytápění staveb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</si>
  <si>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</si>
  <si>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</si>
  <si>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</si>
  <si>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</si>
  <si>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</si>
  <si>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</si>
  <si>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</si>
  <si>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</si>
  <si>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</si>
  <si>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</si>
  <si>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</si>
  <si>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</si>
  <si>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799 -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</si>
  <si>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</si>
  <si>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</si>
  <si>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</si>
  <si>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</si>
  <si>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</si>
  <si>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</si>
  <si>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</si>
  <si>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</si>
  <si>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</si>
  <si>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</si>
  <si>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</si>
  <si>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</si>
  <si>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</si>
  <si>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</si>
  <si>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</si>
  <si>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</si>
  <si>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</si>
  <si>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</si>
  <si>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</si>
  <si>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713463213</t>
  </si>
  <si>
    <t>Montáž izolace tepelné potrubí potrubními pouzdry s Al fólií staženými Al páskou 1x D do 150 mm</t>
  </si>
  <si>
    <t>m</t>
  </si>
  <si>
    <t>16</t>
  </si>
  <si>
    <t>-2057019394</t>
  </si>
  <si>
    <t>M</t>
  </si>
  <si>
    <t>631545300</t>
  </si>
  <si>
    <t>Pouzdro potrubní izolační s Al folií pro potrubí DN 15, tl.30 mm</t>
  </si>
  <si>
    <t>32</t>
  </si>
  <si>
    <t>-332376316</t>
  </si>
  <si>
    <t>3</t>
  </si>
  <si>
    <t>63154531</t>
  </si>
  <si>
    <t>Pouzdro potrubní izolační s Al folií pro potrubí DN 20, tl.30 mm</t>
  </si>
  <si>
    <t>365771245</t>
  </si>
  <si>
    <t>4</t>
  </si>
  <si>
    <t>631545320</t>
  </si>
  <si>
    <t>Pouzdro potrubní izolační s Al folií pro potrubí DN 25, tl.30 mm</t>
  </si>
  <si>
    <t>-1536373009</t>
  </si>
  <si>
    <t>5</t>
  </si>
  <si>
    <t>63154573</t>
  </si>
  <si>
    <t>Pouzdro potrubní izolační s Al folií pro potrubí DN 32, tl.40 mm</t>
  </si>
  <si>
    <t>997265080</t>
  </si>
  <si>
    <t>6</t>
  </si>
  <si>
    <t>631545750</t>
  </si>
  <si>
    <t>Pouzdro potrubní izolační s Al folií pro potrubí DN 50, tl.40 mm</t>
  </si>
  <si>
    <t>-137533270</t>
  </si>
  <si>
    <t>7</t>
  </si>
  <si>
    <t>722181241</t>
  </si>
  <si>
    <t>Ochrana potrubí přilepenými tepelně izolačními trubicemi z PE tl do 20 mm DN do 22 mm (vedeno v podlaze a drážkách zdiva)</t>
  </si>
  <si>
    <t>-1803942486</t>
  </si>
  <si>
    <t>8</t>
  </si>
  <si>
    <t>722181242</t>
  </si>
  <si>
    <t>Ochrana vodovodního potrubí přilepenými termoizolačními trubicemi z PE tl do 20 mm DN do 45 mm</t>
  </si>
  <si>
    <t>-136147091</t>
  </si>
  <si>
    <t>9</t>
  </si>
  <si>
    <t>998713101</t>
  </si>
  <si>
    <t>Přesun hmot tonážní pro izolace tepelné v objektech v do 6 m</t>
  </si>
  <si>
    <t>t</t>
  </si>
  <si>
    <t>434938355</t>
  </si>
  <si>
    <t>731</t>
  </si>
  <si>
    <t>Ústřední vytápění - kotelny</t>
  </si>
  <si>
    <t>10</t>
  </si>
  <si>
    <t>731244494</t>
  </si>
  <si>
    <t>Montáž kotle ocelového závěsného na plyn kondenzačního o výkonu do 50 kW</t>
  </si>
  <si>
    <t>soubor</t>
  </si>
  <si>
    <t>-152636128</t>
  </si>
  <si>
    <t>11</t>
  </si>
  <si>
    <t>R731 01</t>
  </si>
  <si>
    <t>Závěsný plynový kondenzační kotel 45 kW</t>
  </si>
  <si>
    <t>kus</t>
  </si>
  <si>
    <t>-575603769</t>
  </si>
  <si>
    <t>P</t>
  </si>
  <si>
    <t>Poznámka k položce:_x000d_
- Jmenovitý tepelný příkon topení 5,1 – 46,3 kW_x000d_
- Jmenovitý výkon 5,0 – 45,0 kW (80/60 °C)_x000d_
- Jmenovitý výkon 5,4 – 48,6 kW (50/30 °C)_x000d_
- Jmenovitá účinnost 105,0 % při 50/30 °C_x000d_
- Emise oxidů dusíku NOx 29 mg/kWh_x000d_
- Provedení odtahu spalin C83_x000d_
- Maximální pracovní tlak 4 bary</t>
  </si>
  <si>
    <t>12</t>
  </si>
  <si>
    <t>R731 02</t>
  </si>
  <si>
    <t>Kaskádová regulace pro dva kotle</t>
  </si>
  <si>
    <t>733097370</t>
  </si>
  <si>
    <t>Poznámka k položce:_x000d_
- čidlo venkovní teploty_x000d_
- prostorová obslužná jednotka_x000d_
- BUS modul - 2 ks_x000d_
- rozšiřovací modul 1 ks_x000d_
- teplotní sonda 4 ks_x000d_
- čidlo teploty v zásobníku teplé vody</t>
  </si>
  <si>
    <t>13</t>
  </si>
  <si>
    <t>731810401</t>
  </si>
  <si>
    <t>Nucený odtah spalin dvoutrubkový pro kondenzační kotel vodorovný 80 mm přívod vzduchu přes stěnu včetně montáže</t>
  </si>
  <si>
    <t>571505448</t>
  </si>
  <si>
    <t>14</t>
  </si>
  <si>
    <t>731810441</t>
  </si>
  <si>
    <t>Prodloužení odděleného potrubí pro kondenzační kotel průměru 80 mm</t>
  </si>
  <si>
    <t>-1644567499</t>
  </si>
  <si>
    <t>731810462.1</t>
  </si>
  <si>
    <t>Sada odkouření pro 2 kondenzační kotle v kaskádě, připojení na kotli průměru 80 mm, sběrač průměr125 mm, včetně montáže</t>
  </si>
  <si>
    <t>795026845</t>
  </si>
  <si>
    <t>R731 03</t>
  </si>
  <si>
    <t>Fasádní komín nerez pr. 130/180 mm, tl. izolace 25 mm, délka 8,5 m, včetně montáže</t>
  </si>
  <si>
    <t>1117521841</t>
  </si>
  <si>
    <t>17</t>
  </si>
  <si>
    <t>R731 04</t>
  </si>
  <si>
    <t>Napuštění otopného systému upravenou vodou</t>
  </si>
  <si>
    <t>-939624373</t>
  </si>
  <si>
    <t>18</t>
  </si>
  <si>
    <t>R731 05</t>
  </si>
  <si>
    <t>Odvzdušnění celého otopného systému</t>
  </si>
  <si>
    <t>-660633807</t>
  </si>
  <si>
    <t>19</t>
  </si>
  <si>
    <t>R731 06</t>
  </si>
  <si>
    <t>Servisní spuštění plynového kotle</t>
  </si>
  <si>
    <t>855114394</t>
  </si>
  <si>
    <t>20</t>
  </si>
  <si>
    <t>R731 07</t>
  </si>
  <si>
    <t>Zaškolení obsluhy</t>
  </si>
  <si>
    <t>333079411</t>
  </si>
  <si>
    <t>R731 08</t>
  </si>
  <si>
    <t>Topná zkouška, délka 24 h</t>
  </si>
  <si>
    <t>h</t>
  </si>
  <si>
    <t>409076501</t>
  </si>
  <si>
    <t>22</t>
  </si>
  <si>
    <t>R731 09</t>
  </si>
  <si>
    <t>Hydraulické vyvážení otopného systému, nastavení ventilů a křivek oběhových čerpadel</t>
  </si>
  <si>
    <t>-991534687</t>
  </si>
  <si>
    <t>23</t>
  </si>
  <si>
    <t>998732101</t>
  </si>
  <si>
    <t>Přesun hmot tonážní pro strojovny v objektech v do 6 m</t>
  </si>
  <si>
    <t>2019349234</t>
  </si>
  <si>
    <t>732</t>
  </si>
  <si>
    <t>Ústřední vytápění - strojovny</t>
  </si>
  <si>
    <t>24</t>
  </si>
  <si>
    <t>732111128</t>
  </si>
  <si>
    <t>Tělesa rozdělovačů a sběračů DN 100 z trub ocelových bezešvých</t>
  </si>
  <si>
    <t>-1775983506</t>
  </si>
  <si>
    <t>25</t>
  </si>
  <si>
    <t>732111228</t>
  </si>
  <si>
    <t>Příplatek k rozdělovačům a sběračům za každých dalších 0,5 m tělesa DN 100</t>
  </si>
  <si>
    <t>2046673670</t>
  </si>
  <si>
    <t>26</t>
  </si>
  <si>
    <t>732111314</t>
  </si>
  <si>
    <t>Trubková hrdla rozdělovačů a sběračů bez přírub DN 25</t>
  </si>
  <si>
    <t>1024703499</t>
  </si>
  <si>
    <t>27</t>
  </si>
  <si>
    <t>732111315</t>
  </si>
  <si>
    <t>Trubková hrdla rozdělovačů a sběračů bez přírub DN 32</t>
  </si>
  <si>
    <t>479182154</t>
  </si>
  <si>
    <t>28</t>
  </si>
  <si>
    <t>732111318</t>
  </si>
  <si>
    <t>Trubková hrdla rozdělovačů a sběračů bez přírub DN 50</t>
  </si>
  <si>
    <t>-789700892</t>
  </si>
  <si>
    <t>29</t>
  </si>
  <si>
    <t>732199100</t>
  </si>
  <si>
    <t>Montáž orientačních štítků</t>
  </si>
  <si>
    <t>911799806</t>
  </si>
  <si>
    <t>30</t>
  </si>
  <si>
    <t>732331615</t>
  </si>
  <si>
    <t>Nádoba tlaková expanzní s membránou závitové připojení PN 0,6 o objemu 35 l</t>
  </si>
  <si>
    <t>-352791984</t>
  </si>
  <si>
    <t>31</t>
  </si>
  <si>
    <t>732429212</t>
  </si>
  <si>
    <t>Montáž čerpadla oběhového mokroběžného závitového do DN 25</t>
  </si>
  <si>
    <t>1602189169</t>
  </si>
  <si>
    <t>42610583.1</t>
  </si>
  <si>
    <t>Oběhové čerpadlo DN 25, Q=0,9 m3/h, H=2,0 m, 230 V, 18 W, 0,18 A, PN 10, 110°C</t>
  </si>
  <si>
    <t>-1246100169</t>
  </si>
  <si>
    <t>33</t>
  </si>
  <si>
    <t>42610585.1</t>
  </si>
  <si>
    <t>Oběhové čerpadlo DN 25, Q=1,3 m3/h, H=3,0 m, 230 V, 34 W, 0,32 A, PN 10, 110°C</t>
  </si>
  <si>
    <t>1306235533</t>
  </si>
  <si>
    <t>34</t>
  </si>
  <si>
    <t>732429215</t>
  </si>
  <si>
    <t>Montáž čerpadla oběhového mokroběžného závitového DN 32</t>
  </si>
  <si>
    <t>-1677554365</t>
  </si>
  <si>
    <t>35</t>
  </si>
  <si>
    <t>426113000.1</t>
  </si>
  <si>
    <t>Čerpadlo oběhové teplovodní DN 32, Q=4,3 m3/h, H=2,2 m, 230 V, 111 W, 0,9 A, PN 10, 110°C</t>
  </si>
  <si>
    <t>1793229133</t>
  </si>
  <si>
    <t>36</t>
  </si>
  <si>
    <t>R732 04</t>
  </si>
  <si>
    <t>HVDT DN 100, připojení DN 50 včetně montáže a tepelné izolace minerální vatou tl. 100 mm</t>
  </si>
  <si>
    <t>-1394177574</t>
  </si>
  <si>
    <t>37</t>
  </si>
  <si>
    <t>R732 05</t>
  </si>
  <si>
    <t>Demineralizační jednotka s výměnou náplní včetně montáže</t>
  </si>
  <si>
    <t>-495180114</t>
  </si>
  <si>
    <t>38</t>
  </si>
  <si>
    <t>R732 06</t>
  </si>
  <si>
    <t>Kompaktní automatické doplňovací zařízení, výkon 0,5 m3//h při Δp=1,5 bar, součástí zařízení je systémový oddělovač BA</t>
  </si>
  <si>
    <t>923455198</t>
  </si>
  <si>
    <t>39</t>
  </si>
  <si>
    <t>998732101.1</t>
  </si>
  <si>
    <t>-818580086</t>
  </si>
  <si>
    <t>733</t>
  </si>
  <si>
    <t>Ústřední vytápění - rozvodné potrubí</t>
  </si>
  <si>
    <t>40</t>
  </si>
  <si>
    <t>733111113</t>
  </si>
  <si>
    <t>Potrubí ocelové závitové bezešvé běžné v kotelnách nebo strojovnách DN 15</t>
  </si>
  <si>
    <t>1916563568</t>
  </si>
  <si>
    <t>41</t>
  </si>
  <si>
    <t>733111114</t>
  </si>
  <si>
    <t>Potrubí ocelové závitové bezešvé běžné v kotelnách nebo strojovnách DN 20</t>
  </si>
  <si>
    <t>-1298668634</t>
  </si>
  <si>
    <t>42</t>
  </si>
  <si>
    <t>733111115</t>
  </si>
  <si>
    <t>Potrubí ocelové závitové bezešvé běžné v kotelnách nebo strojovnách DN 25</t>
  </si>
  <si>
    <t>-298276326</t>
  </si>
  <si>
    <t>43</t>
  </si>
  <si>
    <t>733111116</t>
  </si>
  <si>
    <t>Potrubí ocelové závitové bezešvé běžné v kotelnách nebo strojovnách DN 32</t>
  </si>
  <si>
    <t>-1822054319</t>
  </si>
  <si>
    <t>44</t>
  </si>
  <si>
    <t>733111118</t>
  </si>
  <si>
    <t>Potrubí ocelové závitové bezešvé běžné v kotelnách nebo strojovnách DN 50</t>
  </si>
  <si>
    <t>-1063567600</t>
  </si>
  <si>
    <t>45</t>
  </si>
  <si>
    <t>733190107</t>
  </si>
  <si>
    <t>Zkouška těsnosti potrubí ocelové závitové do DN 40</t>
  </si>
  <si>
    <t>-1699407050</t>
  </si>
  <si>
    <t>46</t>
  </si>
  <si>
    <t>733190108</t>
  </si>
  <si>
    <t>Zkouška těsnosti potrubí ocelové závitové do DN 50</t>
  </si>
  <si>
    <t>-128552588</t>
  </si>
  <si>
    <t>47</t>
  </si>
  <si>
    <t>733322211.1</t>
  </si>
  <si>
    <t>Potrubí plastové z PE-RT spojované lisováním,16x2,0 mm, role</t>
  </si>
  <si>
    <t>1985084872</t>
  </si>
  <si>
    <t>48</t>
  </si>
  <si>
    <t>733322212.1</t>
  </si>
  <si>
    <t>Potrubí plastové z PE-RT spojované lisováním, 20x2,25 mm, role</t>
  </si>
  <si>
    <t>531545356</t>
  </si>
  <si>
    <t>49</t>
  </si>
  <si>
    <t>733322213.1</t>
  </si>
  <si>
    <t>Potrubí plastové z PE-RT spojované lisováním,25x2,5 mm, role</t>
  </si>
  <si>
    <t>-336566628</t>
  </si>
  <si>
    <t>50</t>
  </si>
  <si>
    <t>733322214.1</t>
  </si>
  <si>
    <t>Potrubí plastové z PE-RT spojované lisováním,32x3,0 mm, role</t>
  </si>
  <si>
    <t>-170574054</t>
  </si>
  <si>
    <t>51</t>
  </si>
  <si>
    <t>733322214.2</t>
  </si>
  <si>
    <t>Potrubí plastové z PE-RT spojované lisováním,40x4,0 mm, tyče</t>
  </si>
  <si>
    <t>184693272</t>
  </si>
  <si>
    <t>52</t>
  </si>
  <si>
    <t>733322214.3</t>
  </si>
  <si>
    <t>Potrubí plastové z PE-RT spojované lisováním,50x4,5 mm, tyče</t>
  </si>
  <si>
    <t>-1735617479</t>
  </si>
  <si>
    <t>53</t>
  </si>
  <si>
    <t>733391101</t>
  </si>
  <si>
    <t>Zkouška těsnosti potrubí plastové do D 32x3,0</t>
  </si>
  <si>
    <t>-1310117304</t>
  </si>
  <si>
    <t>54</t>
  </si>
  <si>
    <t>733391102</t>
  </si>
  <si>
    <t>Zkouška těsnosti potrubí plastové do D 50x4,6</t>
  </si>
  <si>
    <t>-970839994</t>
  </si>
  <si>
    <t>55</t>
  </si>
  <si>
    <t>998733101</t>
  </si>
  <si>
    <t>Přesun hmot tonážní pro rozvody potrubí v objektech v do 6 m</t>
  </si>
  <si>
    <t>1393136112</t>
  </si>
  <si>
    <t>734</t>
  </si>
  <si>
    <t>Ústřední vytápění - armatury</t>
  </si>
  <si>
    <t>56</t>
  </si>
  <si>
    <t>734209103</t>
  </si>
  <si>
    <t>Montáž armatury závitové s jedním závitem G 1/2</t>
  </si>
  <si>
    <t>-1605546424</t>
  </si>
  <si>
    <t>57</t>
  </si>
  <si>
    <t>551142100</t>
  </si>
  <si>
    <t>Kohout kulový s vypouštěním DN 15, PN 10, 100°C</t>
  </si>
  <si>
    <t>-1331401461</t>
  </si>
  <si>
    <t>58</t>
  </si>
  <si>
    <t>551212890</t>
  </si>
  <si>
    <t>Ventil automatický odvzdušňovací, svislý + zpětný ventil, mosaz DN 15</t>
  </si>
  <si>
    <t>-90120498</t>
  </si>
  <si>
    <t>59</t>
  </si>
  <si>
    <t>55121264.1</t>
  </si>
  <si>
    <t>Ventil pojistný DN 15, 10 bar</t>
  </si>
  <si>
    <t>1101527012</t>
  </si>
  <si>
    <t>60</t>
  </si>
  <si>
    <t>734209113</t>
  </si>
  <si>
    <t>Montáž armatury závitové s dvěma závity G 1/2</t>
  </si>
  <si>
    <t>-36112592</t>
  </si>
  <si>
    <t>61</t>
  </si>
  <si>
    <t>55114114</t>
  </si>
  <si>
    <t>Kulový kohout, PN 10, 110°C, DN 15</t>
  </si>
  <si>
    <t>-672393212</t>
  </si>
  <si>
    <t>62</t>
  </si>
  <si>
    <t>55121196</t>
  </si>
  <si>
    <t xml:space="preserve">Klapka zpětná DN 15, PN 10, závitová </t>
  </si>
  <si>
    <t>-1481110390</t>
  </si>
  <si>
    <t>63</t>
  </si>
  <si>
    <t>734209114</t>
  </si>
  <si>
    <t>Montáž armatury závitové s dvěma závity G 3/4</t>
  </si>
  <si>
    <t>1894707590</t>
  </si>
  <si>
    <t>64</t>
  </si>
  <si>
    <t>R734 01</t>
  </si>
  <si>
    <t>Kulový kohout DN 20 se zajištěnímv otevřené poloze a vypouštěním</t>
  </si>
  <si>
    <t>-1190010085</t>
  </si>
  <si>
    <t>65</t>
  </si>
  <si>
    <t>734209115</t>
  </si>
  <si>
    <t>Montáž armatury závitové s dvěma závity G 1</t>
  </si>
  <si>
    <t>1957457343</t>
  </si>
  <si>
    <t>66</t>
  </si>
  <si>
    <t>55114116</t>
  </si>
  <si>
    <t>Kulový kohout, PN 10, 110°C, DN 25</t>
  </si>
  <si>
    <t>-2107344136</t>
  </si>
  <si>
    <t>67</t>
  </si>
  <si>
    <t>55121199</t>
  </si>
  <si>
    <t xml:space="preserve">Klapka zpětná DN 25, PN 10, závitová </t>
  </si>
  <si>
    <t>2036164406</t>
  </si>
  <si>
    <t>68</t>
  </si>
  <si>
    <t>55129494</t>
  </si>
  <si>
    <t>Filtr DN 25, PN 16, závitový</t>
  </si>
  <si>
    <t>1753427529</t>
  </si>
  <si>
    <t>69</t>
  </si>
  <si>
    <t>734209116.1</t>
  </si>
  <si>
    <t>Montáž armatury závitové s dvěma závity G 5/4</t>
  </si>
  <si>
    <t>-93146456</t>
  </si>
  <si>
    <t>70</t>
  </si>
  <si>
    <t>55114150</t>
  </si>
  <si>
    <t>Kohout kulový DN 32, PN 10, 100°C, plnoprůtokový</t>
  </si>
  <si>
    <t>-1321248921</t>
  </si>
  <si>
    <t>71</t>
  </si>
  <si>
    <t>55121200</t>
  </si>
  <si>
    <t xml:space="preserve">Klapka zpětná DN 32, PN 10, závitová </t>
  </si>
  <si>
    <t>-864276397</t>
  </si>
  <si>
    <t>72</t>
  </si>
  <si>
    <t>55129496</t>
  </si>
  <si>
    <t>Filtr DN 32, PN 16, závitový</t>
  </si>
  <si>
    <t>393550971</t>
  </si>
  <si>
    <t>73</t>
  </si>
  <si>
    <t>734209118</t>
  </si>
  <si>
    <t>Montáž armatury závitové s dvěma závity G 2</t>
  </si>
  <si>
    <t>-1726300212</t>
  </si>
  <si>
    <t>74</t>
  </si>
  <si>
    <t>551141540</t>
  </si>
  <si>
    <t>Kohout kulový DN 50, PN 10, 100°C, plnoprůtokový</t>
  </si>
  <si>
    <t>-728294845</t>
  </si>
  <si>
    <t>75</t>
  </si>
  <si>
    <t>551212020</t>
  </si>
  <si>
    <t xml:space="preserve">Klapka zpětná DN 50, PN 10, závitová </t>
  </si>
  <si>
    <t>-2108471153</t>
  </si>
  <si>
    <t>76</t>
  </si>
  <si>
    <t>551295000</t>
  </si>
  <si>
    <t>Filtr DN 50, PN 16, závitový</t>
  </si>
  <si>
    <t>137238881</t>
  </si>
  <si>
    <t>77</t>
  </si>
  <si>
    <t>734209125</t>
  </si>
  <si>
    <t>Montáž armatury závitové s třemi závity G 1</t>
  </si>
  <si>
    <t>850618081</t>
  </si>
  <si>
    <t>78</t>
  </si>
  <si>
    <t>R734 02</t>
  </si>
  <si>
    <t>Trojcestný směšovací ventil, Kvs 6,3, DN 25, Δp=5,0 kPa, PN 10, 110°C, servopohon 230 V, 3 bodové řízení</t>
  </si>
  <si>
    <t>-1132798600</t>
  </si>
  <si>
    <t>79</t>
  </si>
  <si>
    <t>734221682</t>
  </si>
  <si>
    <t>Termostatická hlavice kapalinová PN 10 do 110°C otopných těles VK - ochrana proti odcizení</t>
  </si>
  <si>
    <t>1421068339</t>
  </si>
  <si>
    <t>80</t>
  </si>
  <si>
    <t>734261402</t>
  </si>
  <si>
    <t>Armatura připojovací rohová G 1/2x18 PN 10 do 110°C radiátorů se spodním připojením</t>
  </si>
  <si>
    <t>1981296560</t>
  </si>
  <si>
    <t>81</t>
  </si>
  <si>
    <t>734411123</t>
  </si>
  <si>
    <t>Teploměr technický s pevným stonkem a jímkou zadní připojení průměr 100 mm délky 50 mm</t>
  </si>
  <si>
    <t>-166714204</t>
  </si>
  <si>
    <t>82</t>
  </si>
  <si>
    <t>734421101.1</t>
  </si>
  <si>
    <t>Tlakoměr s pevným stonkem a zpětnou klapkou tlak 0-10 bar průměr 50 mm spodní připojení</t>
  </si>
  <si>
    <t>-1329084248</t>
  </si>
  <si>
    <t>83</t>
  </si>
  <si>
    <t>734421101.2</t>
  </si>
  <si>
    <t>Tlakoměr s pevným stonkem a zpětnou klapkou tlak 0-6 bar průměr 50 mm spodní připojení</t>
  </si>
  <si>
    <t>-1676104844</t>
  </si>
  <si>
    <t>84</t>
  </si>
  <si>
    <t>734424101</t>
  </si>
  <si>
    <t>Kondenzační smyčka k přivaření zahnutá PN 250 do 300°C</t>
  </si>
  <si>
    <t>1931931693</t>
  </si>
  <si>
    <t>85</t>
  </si>
  <si>
    <t>734494213</t>
  </si>
  <si>
    <t>Návarek s trubkovým závitem G 1/2</t>
  </si>
  <si>
    <t>-2061494243</t>
  </si>
  <si>
    <t>86</t>
  </si>
  <si>
    <t>998734101</t>
  </si>
  <si>
    <t>Přesun hmot tonážní pro armatury v objektech v do 6 m</t>
  </si>
  <si>
    <t>970174782</t>
  </si>
  <si>
    <t>735</t>
  </si>
  <si>
    <t>Ústřední vytápění - otopná tělesa</t>
  </si>
  <si>
    <t>87</t>
  </si>
  <si>
    <t>735000912R00</t>
  </si>
  <si>
    <t>Vyregulování ventilů, nastavení pozic</t>
  </si>
  <si>
    <t>2048609459</t>
  </si>
  <si>
    <t>88</t>
  </si>
  <si>
    <t>735152472</t>
  </si>
  <si>
    <t>Otopné těleso panelové, pravé spodní připojení, dvoudeskové 1 přídavná přestupní plocha výška/délka 600/500 mm</t>
  </si>
  <si>
    <t>704149772</t>
  </si>
  <si>
    <t>89</t>
  </si>
  <si>
    <t>735152475</t>
  </si>
  <si>
    <t>Otopné těleso panelové, pravé spodní připojení, dvoudeskové 1 přídavná přestupní plocha výška/délka 600/800 mm</t>
  </si>
  <si>
    <t>-336293651</t>
  </si>
  <si>
    <t>90</t>
  </si>
  <si>
    <t>735152477</t>
  </si>
  <si>
    <t>Otopné těleso panelové, pravé spodní připojení, dvoudeskové 1 přídavná přestupní plocha výška/délka 600/1000 mm</t>
  </si>
  <si>
    <t>1884271195</t>
  </si>
  <si>
    <t>91</t>
  </si>
  <si>
    <t>735152478</t>
  </si>
  <si>
    <t>Otopné těleso panelové VK dvoudeskové 1 přídavná přestupní plocha výška/délka 600/1100mm výkon 1417W</t>
  </si>
  <si>
    <t>-380945093</t>
  </si>
  <si>
    <t>92</t>
  </si>
  <si>
    <t>735152479</t>
  </si>
  <si>
    <t>Otopné těleso panelové VK dvoudeskové 1 přídavná přestupní plocha výška/délka 600/1200mm výkon 1546W</t>
  </si>
  <si>
    <t>-2142763005</t>
  </si>
  <si>
    <t>93</t>
  </si>
  <si>
    <t>735152481</t>
  </si>
  <si>
    <t>Otopné těleso panelové VK dvoudeskové 1 přídavná přestupní plocha výška/délka 600/1600mm výkon 2061W</t>
  </si>
  <si>
    <t>-2118592978</t>
  </si>
  <si>
    <t>94</t>
  </si>
  <si>
    <t>735152577</t>
  </si>
  <si>
    <t>Otopné těleso panelové, pravé spodní připojení, dvoudeskové 2 přídavné přestupní plochy výška/délka 600/1000 mm</t>
  </si>
  <si>
    <t>2041223644</t>
  </si>
  <si>
    <t>95</t>
  </si>
  <si>
    <t>735152599</t>
  </si>
  <si>
    <t>Otopné těleso panelové VK dvoudeskové 2 přídavné přestupní plochy výška/délka 900/1200mm výkon 2776W</t>
  </si>
  <si>
    <t>-2067453326</t>
  </si>
  <si>
    <t>96</t>
  </si>
  <si>
    <t>735191905</t>
  </si>
  <si>
    <t>Odvzdušnění otopných těles</t>
  </si>
  <si>
    <t>-942308617</t>
  </si>
  <si>
    <t>97</t>
  </si>
  <si>
    <t>998735101</t>
  </si>
  <si>
    <t>Přesun hmot tonážní pro otopná tělesa v objektech v do 6 m</t>
  </si>
  <si>
    <t>-911714698</t>
  </si>
  <si>
    <t>799</t>
  </si>
  <si>
    <t>Ostatní</t>
  </si>
  <si>
    <t>98</t>
  </si>
  <si>
    <t>R799 01</t>
  </si>
  <si>
    <t>Stavební přípomoce - sekání drážek, bourání prostupů, hrubé zahození drážek a prostupů</t>
  </si>
  <si>
    <t>-275579126</t>
  </si>
  <si>
    <t>99</t>
  </si>
  <si>
    <t>R799 02</t>
  </si>
  <si>
    <t>Uklizení, odstranění a likvidace demontovaných hmot</t>
  </si>
  <si>
    <t>-1154100379</t>
  </si>
  <si>
    <t>4.600 - SO 02 - 4.600 - Plynová zařízení</t>
  </si>
  <si>
    <t xml:space="preserve">HSV -      HSV</t>
  </si>
  <si>
    <t xml:space="preserve">    1 -      Zemní práce</t>
  </si>
  <si>
    <t xml:space="preserve">    5 - Komunikace</t>
  </si>
  <si>
    <t xml:space="preserve">    8 - Trubní vedení</t>
  </si>
  <si>
    <t xml:space="preserve">    99 -       Přesun hmot</t>
  </si>
  <si>
    <t xml:space="preserve">    723 - Zdravotechnika - vnitřní plynovod</t>
  </si>
  <si>
    <t xml:space="preserve">    783 - Dokončovací práce - nátěry</t>
  </si>
  <si>
    <t xml:space="preserve">    OST - Ostatní</t>
  </si>
  <si>
    <t>HSV</t>
  </si>
  <si>
    <t xml:space="preserve">     HSV</t>
  </si>
  <si>
    <t xml:space="preserve">     Zemní práce</t>
  </si>
  <si>
    <t>113106071</t>
  </si>
  <si>
    <t>Rozebrání dlažeb při překopech vozovek ze zámkové dlažby do lože z kameniva plochy do 15 m2</t>
  </si>
  <si>
    <t>m2</t>
  </si>
  <si>
    <t>-225575854</t>
  </si>
  <si>
    <t>113107112</t>
  </si>
  <si>
    <t>Odstranění podkladu pl do 50 m2 z kameniva těženého tl 200 mm</t>
  </si>
  <si>
    <t>-608393599</t>
  </si>
  <si>
    <t>113201112</t>
  </si>
  <si>
    <t>Vytrhání obrub silničních ležatých</t>
  </si>
  <si>
    <t>-1363537947</t>
  </si>
  <si>
    <t>129001101</t>
  </si>
  <si>
    <t>Příplatek za ztížení odkopávky nebo prokopávky v blízkosti inženýrských sítí</t>
  </si>
  <si>
    <t>m3</t>
  </si>
  <si>
    <t>1578933215</t>
  </si>
  <si>
    <t>132251103</t>
  </si>
  <si>
    <t xml:space="preserve">Hloubení rýh nezapažených  š do 800 mm v hornině třídy těžitelnosti I, skupiny 3 objem do 100 m3 strojně</t>
  </si>
  <si>
    <t>1931641379</t>
  </si>
  <si>
    <t>162251102</t>
  </si>
  <si>
    <t>Vodorovné přemístění do 50 m výkopku/sypaniny z horniny třídy těžitelnosti I, skupiny 1 až 3</t>
  </si>
  <si>
    <t>538771558</t>
  </si>
  <si>
    <t>162701105</t>
  </si>
  <si>
    <t>Vodorovné přemístění výkopku z hor.1-4 do 10000 m</t>
  </si>
  <si>
    <t>-203569431</t>
  </si>
  <si>
    <t>171201201</t>
  </si>
  <si>
    <t>Uložení sypaniny na skládky</t>
  </si>
  <si>
    <t>145758558</t>
  </si>
  <si>
    <t>171201211</t>
  </si>
  <si>
    <t>Poplatek za uložení odpadu ze sypaniny na skládce (skládkovné)</t>
  </si>
  <si>
    <t>-1667835990</t>
  </si>
  <si>
    <t>174101101</t>
  </si>
  <si>
    <t>Zásyp jam, rýh, šachet se zhutněním</t>
  </si>
  <si>
    <t>-985461907</t>
  </si>
  <si>
    <t>175101101</t>
  </si>
  <si>
    <t>Obsyp potrubí bez prohození sypaniny</t>
  </si>
  <si>
    <t>126900894</t>
  </si>
  <si>
    <t>583373020</t>
  </si>
  <si>
    <t>štěrkopísek frakce 0-16</t>
  </si>
  <si>
    <t>65651299</t>
  </si>
  <si>
    <t>181006113</t>
  </si>
  <si>
    <t>Rozprostření zemin v rov./sklonu 1:5, tl. do 20 cm</t>
  </si>
  <si>
    <t>330895350</t>
  </si>
  <si>
    <t>181411121</t>
  </si>
  <si>
    <t>Založení lučního trávníku výsevem plochy do 1000 m2 v rovině a ve svahu do 1:5</t>
  </si>
  <si>
    <t>-1798335773</t>
  </si>
  <si>
    <t>005724100</t>
  </si>
  <si>
    <t>osivo směs travní parková</t>
  </si>
  <si>
    <t>kg</t>
  </si>
  <si>
    <t>-51588001</t>
  </si>
  <si>
    <t>Komunikace</t>
  </si>
  <si>
    <t>564841111</t>
  </si>
  <si>
    <t>Podklad ze štěrkodrtě ŠD tl 120 mm</t>
  </si>
  <si>
    <t>902132944</t>
  </si>
  <si>
    <t>596211210</t>
  </si>
  <si>
    <t>Kladení zámkové dlažby komunikací pro pěší tl 80 mm skupiny A pl do 50 m2</t>
  </si>
  <si>
    <t>1958322646</t>
  </si>
  <si>
    <t>916241112</t>
  </si>
  <si>
    <t>Osazení obrubníku kamenného ležatého bez boční opěry do lože z betonu prostého</t>
  </si>
  <si>
    <t>-79334189</t>
  </si>
  <si>
    <t>916991121</t>
  </si>
  <si>
    <t>Lože pod obrubníky, krajníky nebo obruby z dlažebních kostek z betonu prostého</t>
  </si>
  <si>
    <t>518793123</t>
  </si>
  <si>
    <t>979021113</t>
  </si>
  <si>
    <t>Očištění vybouraných obrubníků a krajníků silničních při překopech ing sítí</t>
  </si>
  <si>
    <t>283314803</t>
  </si>
  <si>
    <t>Trubní vedení</t>
  </si>
  <si>
    <t>230205025</t>
  </si>
  <si>
    <t>Montáž potrubí plastového svařované na tupo nebo elektrospojkou dn 32 mm en 3,0 mm</t>
  </si>
  <si>
    <t>1911600868</t>
  </si>
  <si>
    <t>28613911</t>
  </si>
  <si>
    <t>Potrubí plynovodní PE 100RC SDR 11 PN 0,4MPa D 32x3,0mm</t>
  </si>
  <si>
    <t>684778441</t>
  </si>
  <si>
    <t>28613921</t>
  </si>
  <si>
    <t>Potrubí plynovodní z PE 100+ opláštěné vrstvou z pěnového PE, SDR 11, 32x3,0 mm</t>
  </si>
  <si>
    <t>-1339627636</t>
  </si>
  <si>
    <t>899721111</t>
  </si>
  <si>
    <t>Signalizační vodič DN do 150 mm na potrubí</t>
  </si>
  <si>
    <t>-742544746</t>
  </si>
  <si>
    <t>230230016</t>
  </si>
  <si>
    <t>Hlavní tlaková zkouška vzduchem 0,6 MPa DN 50</t>
  </si>
  <si>
    <t>57959896</t>
  </si>
  <si>
    <t>899722113</t>
  </si>
  <si>
    <t>Krytí potrubí z plastů výstražnou fólií z PVC 34cm</t>
  </si>
  <si>
    <t>-795254185</t>
  </si>
  <si>
    <t>WVN.FF485813W</t>
  </si>
  <si>
    <t>Elektrokoleno 90° 32</t>
  </si>
  <si>
    <t>-1020153058</t>
  </si>
  <si>
    <t>Poznámka k položce:_x000d_
PE100 elektrotvarovka, barva černá - Elektrokoleno 90° 32</t>
  </si>
  <si>
    <t>WVN.FF485823W</t>
  </si>
  <si>
    <t>Elektro T-kus rovnoramenný 32</t>
  </si>
  <si>
    <t>170643416</t>
  </si>
  <si>
    <t>Poznámka k položce:_x000d_
PE100 elektrotvarovka, barva černá - Elektro T-kus rovnoramenný 32</t>
  </si>
  <si>
    <t xml:space="preserve">      Přesun hmot</t>
  </si>
  <si>
    <t>997221551</t>
  </si>
  <si>
    <t>Vodorovná doprava suti ze sypkých materiálů do 1 km</t>
  </si>
  <si>
    <t>-864029534</t>
  </si>
  <si>
    <t>997221559</t>
  </si>
  <si>
    <t>Příplatek ZKD 1 km u vodorovné dopravy suti ze sypkých materiálů</t>
  </si>
  <si>
    <t>1302536086</t>
  </si>
  <si>
    <t>997221561.1</t>
  </si>
  <si>
    <t>Vodorovná doprava suti z kusových materiálů do 1 km</t>
  </si>
  <si>
    <t>1032542780</t>
  </si>
  <si>
    <t>997221569.1</t>
  </si>
  <si>
    <t>Příplatek ZKD 1 km u vodorovné dopravy suti z kusových materiálů</t>
  </si>
  <si>
    <t>457499034</t>
  </si>
  <si>
    <t>998225111</t>
  </si>
  <si>
    <t>Přesun hmot pro pozemní komunikace s krytem z kamene, monolitickým betonovým nebo živičným</t>
  </si>
  <si>
    <t>-999242380</t>
  </si>
  <si>
    <t>723</t>
  </si>
  <si>
    <t>Zdravotechnika - vnitřní plynovod</t>
  </si>
  <si>
    <t>723111203</t>
  </si>
  <si>
    <t>Potrubí ocelové závitové černé bezešvé svařované běžné DN 20</t>
  </si>
  <si>
    <t>1720901791</t>
  </si>
  <si>
    <t>723111206</t>
  </si>
  <si>
    <t>Potrubí ocelové závitové černé bezešvé svařované běžné DN 40</t>
  </si>
  <si>
    <t>2121635206</t>
  </si>
  <si>
    <t>723190252</t>
  </si>
  <si>
    <t>Výpustky plynovodní vedení a upevnění DN 20</t>
  </si>
  <si>
    <t>1507952933</t>
  </si>
  <si>
    <t>723190907</t>
  </si>
  <si>
    <t>Odvzdušnění nebo napuštění plynovodního potrubí - uvnitř objektu</t>
  </si>
  <si>
    <t>-1313712429</t>
  </si>
  <si>
    <t>723190909.1</t>
  </si>
  <si>
    <t>Zkouška těsnosti potrubí plynovodního - uvnitř objektu</t>
  </si>
  <si>
    <t>-1831037369</t>
  </si>
  <si>
    <t>723231162</t>
  </si>
  <si>
    <t>Kohout kulový přímý DN 15, PN 16, plnoprůtokový vnitřní závit, plyn + zátka</t>
  </si>
  <si>
    <t>1554729744</t>
  </si>
  <si>
    <t>723231163</t>
  </si>
  <si>
    <t>Kohout kulový přímý DN 20, PN 16, plnoprůtokový vnitřní závit, plyn</t>
  </si>
  <si>
    <t>337895953</t>
  </si>
  <si>
    <t>723231164</t>
  </si>
  <si>
    <t>Kohout kulový přímý DN 25, PN 16, plnoprůtokový vnitřní závit, plyn</t>
  </si>
  <si>
    <t>-1070104117</t>
  </si>
  <si>
    <t>723231166</t>
  </si>
  <si>
    <t>Kohout kulový přímý DN 40, PN 16, plnoprůtokový vnitřní závit, plyn</t>
  </si>
  <si>
    <t>2070919856</t>
  </si>
  <si>
    <t>723234312.1</t>
  </si>
  <si>
    <t>Regulátor tlaku plynu středotlaký jednostupňový, rohový, výkon do 25 m3/hod pro zemní plyn</t>
  </si>
  <si>
    <t>-1906306188</t>
  </si>
  <si>
    <t>Tlakoměr s pevným stonkem, 0-600 kPa, průměr 50 mm spodní připojení včetně uzávěru a monometrické smyčky</t>
  </si>
  <si>
    <t>-499093719</t>
  </si>
  <si>
    <t>Tlakoměr s pevným stonkem, 0-6 kPa, průměr 50 mm spodní připojení včetně uzávěru a monometrické smyčky</t>
  </si>
  <si>
    <t>134300784</t>
  </si>
  <si>
    <t>R723 01</t>
  </si>
  <si>
    <t>Revize plynovodu</t>
  </si>
  <si>
    <t>-1534955943</t>
  </si>
  <si>
    <t>R723 02</t>
  </si>
  <si>
    <t>Revize plynového zařízení</t>
  </si>
  <si>
    <t>-11385092</t>
  </si>
  <si>
    <t>R723 03</t>
  </si>
  <si>
    <t>Revize spalinových cest</t>
  </si>
  <si>
    <t>-722171087</t>
  </si>
  <si>
    <t>998723201</t>
  </si>
  <si>
    <t>Přesun hmot procentní pro vnitřní plynovod v objektech v do 6 m</t>
  </si>
  <si>
    <t>%</t>
  </si>
  <si>
    <t>1493515621</t>
  </si>
  <si>
    <t>783</t>
  </si>
  <si>
    <t>Dokončovací práce - nátěry</t>
  </si>
  <si>
    <t>783614551</t>
  </si>
  <si>
    <t>Základní jednonásobný syntetický nátěr potrubí DN do 50 mm</t>
  </si>
  <si>
    <t>-665417180</t>
  </si>
  <si>
    <t>783627611</t>
  </si>
  <si>
    <t>Krycí dvojnásobný akrylátový nátěr potrubí DN do 50 mm</t>
  </si>
  <si>
    <t>-636127569</t>
  </si>
  <si>
    <t>OST</t>
  </si>
  <si>
    <t>OST 001</t>
  </si>
  <si>
    <t>Zednické přípomoce, bez zapravení</t>
  </si>
  <si>
    <t>-1293597421</t>
  </si>
  <si>
    <t>OST 002</t>
  </si>
  <si>
    <t>Uchycení potrubí</t>
  </si>
  <si>
    <t>-338633134</t>
  </si>
  <si>
    <t>OST 003</t>
  </si>
  <si>
    <t>Nika pro HUP 500x500x250 mm s větratelnými dvířky 500x500 mm</t>
  </si>
  <si>
    <t>-762732871</t>
  </si>
  <si>
    <t>OST 004</t>
  </si>
  <si>
    <t>Mimostaveništní doprava, VRN</t>
  </si>
  <si>
    <t>sou</t>
  </si>
  <si>
    <t>-1031860460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</si>
</sst>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20/54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Turnov - areál Maškova zahrada, Přístavba a vestavba zimního stadionu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Turnov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2. 6. 2020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Michal Pátek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VK CAD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24.7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'4.100 - SO 02 - 4.100 - Z...'!J30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'4.100 - SO 02 - 4.100 - Z...'!P124</f>
        <v>0</v>
      </c>
      <c r="AV95" s="125">
        <f>'4.100 - SO 02 - 4.100 - Z...'!J33</f>
        <v>0</v>
      </c>
      <c r="AW95" s="125">
        <f>'4.100 - SO 02 - 4.100 - Z...'!J34</f>
        <v>0</v>
      </c>
      <c r="AX95" s="125">
        <f>'4.100 - SO 02 - 4.100 - Z...'!J35</f>
        <v>0</v>
      </c>
      <c r="AY95" s="125">
        <f>'4.100 - SO 02 - 4.100 - Z...'!J36</f>
        <v>0</v>
      </c>
      <c r="AZ95" s="125">
        <f>'4.100 - SO 02 - 4.100 - Z...'!F33</f>
        <v>0</v>
      </c>
      <c r="BA95" s="125">
        <f>'4.100 - SO 02 - 4.100 - Z...'!F34</f>
        <v>0</v>
      </c>
      <c r="BB95" s="125">
        <f>'4.100 - SO 02 - 4.100 - Z...'!F35</f>
        <v>0</v>
      </c>
      <c r="BC95" s="125">
        <f>'4.100 - SO 02 - 4.100 - Z...'!F36</f>
        <v>0</v>
      </c>
      <c r="BD95" s="127">
        <f>'4.100 - SO 02 - 4.100 - Z...'!F37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'4.600 - SO 02 - 4.600 - P...'!J30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9">
        <v>0</v>
      </c>
      <c r="AT96" s="130">
        <f>ROUND(SUM(AV96:AW96),2)</f>
        <v>0</v>
      </c>
      <c r="AU96" s="131">
        <f>'4.600 - SO 02 - 4.600 - P...'!P125</f>
        <v>0</v>
      </c>
      <c r="AV96" s="130">
        <f>'4.600 - SO 02 - 4.600 - P...'!J33</f>
        <v>0</v>
      </c>
      <c r="AW96" s="130">
        <f>'4.600 - SO 02 - 4.600 - P...'!J34</f>
        <v>0</v>
      </c>
      <c r="AX96" s="130">
        <f>'4.600 - SO 02 - 4.600 - P...'!J35</f>
        <v>0</v>
      </c>
      <c r="AY96" s="130">
        <f>'4.600 - SO 02 - 4.600 - P...'!J36</f>
        <v>0</v>
      </c>
      <c r="AZ96" s="130">
        <f>'4.600 - SO 02 - 4.600 - P...'!F33</f>
        <v>0</v>
      </c>
      <c r="BA96" s="130">
        <f>'4.600 - SO 02 - 4.600 - P...'!F34</f>
        <v>0</v>
      </c>
      <c r="BB96" s="130">
        <f>'4.600 - SO 02 - 4.600 - P...'!F35</f>
        <v>0</v>
      </c>
      <c r="BC96" s="130">
        <f>'4.600 - SO 02 - 4.600 - P...'!F36</f>
        <v>0</v>
      </c>
      <c r="BD96" s="132">
        <f>'4.600 - SO 02 - 4.600 - P...'!F37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ano99aAYR3+BL4evbW6LBqqk+EF2Uu+jgoye3zYU8V3SNA9PF0fVf7wa11OJYmZ2v6S9u/E7SGdtdPsJDlmgnA==" hashValue="mHfptir8pvkJicsjHKD6RZ6MeqiEwjyKYiCxKojLQneheE0VSpFwXtLM7O+rTCRVW6qSLd/pB1deG99B5Cwmz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4.100 - SO 02 - 4.100 - Z...'!C2" display="/"/>
    <hyperlink ref="A96" location="'4.600 - SO 02 - 4.600 - 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90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Turnov - areál Maškova zahrada, Přístavba a vestavba zimního stadionu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91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92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2. 6. 2020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27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31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33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34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35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ROUND((SUM(BE124:BE233)),  2)</f>
        <v>0</v>
      </c>
      <c r="G33" s="35"/>
      <c r="H33" s="35"/>
      <c r="I33" s="159">
        <v>0.20999999999999999</v>
      </c>
      <c r="J33" s="158">
        <f>ROUND(((SUM(BE124:BE233))*I33),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ROUND((SUM(BF124:BF233)),  2)</f>
        <v>0</v>
      </c>
      <c r="G34" s="35"/>
      <c r="H34" s="35"/>
      <c r="I34" s="159">
        <v>0.14999999999999999</v>
      </c>
      <c r="J34" s="158">
        <f>ROUND(((SUM(BF124:BF233))*I34),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ROUND((SUM(BG124:BG233)),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ROUND((SUM(BH124:BH233)),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ROUND((SUM(BI124:BI233)),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Turnov - areál Maškova zahrada, Přístavba a vestavba zimního stadionu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4.100 - SO 02 - 4.100 - Zařízení pro vytápění staveb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Turnov</v>
      </c>
      <c r="G89" s="37"/>
      <c r="H89" s="37"/>
      <c r="I89" s="144" t="s">
        <v>22</v>
      </c>
      <c r="J89" s="76" t="str">
        <f>IF(J12="","",J12)</f>
        <v>2. 6. 2020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30</v>
      </c>
      <c r="J91" s="33" t="str">
        <f>E21</f>
        <v>Ing. Michal Pátek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33</v>
      </c>
      <c r="J92" s="33" t="str">
        <f>E24</f>
        <v>VK CAD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96</v>
      </c>
      <c r="D96" s="37"/>
      <c r="E96" s="37"/>
      <c r="F96" s="37"/>
      <c r="G96" s="37"/>
      <c r="H96" s="37"/>
      <c r="I96" s="141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J125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J126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J136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J153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J170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J187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104</v>
      </c>
      <c r="E103" s="200"/>
      <c r="F103" s="200"/>
      <c r="G103" s="200"/>
      <c r="H103" s="200"/>
      <c r="I103" s="201"/>
      <c r="J103" s="202">
        <f>J219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J231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80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83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4" t="str">
        <f>E7</f>
        <v>Turnov - areál Maškova zahrada, Přístavba a vestavba zimního stadionu</v>
      </c>
      <c r="F114" s="29"/>
      <c r="G114" s="29"/>
      <c r="H114" s="29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4.100 - SO 02 - 4.100 - Zařízení pro vytápění staveb</v>
      </c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Turnov</v>
      </c>
      <c r="G118" s="37"/>
      <c r="H118" s="37"/>
      <c r="I118" s="144" t="s">
        <v>22</v>
      </c>
      <c r="J118" s="76" t="str">
        <f>IF(J12="","",J12)</f>
        <v>2. 6. 2020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144" t="s">
        <v>30</v>
      </c>
      <c r="J120" s="33" t="str">
        <f>E21</f>
        <v>Ing. Michal Pátek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144" t="s">
        <v>33</v>
      </c>
      <c r="J121" s="33" t="str">
        <f>E24</f>
        <v>VK CAD s.r.o.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204"/>
      <c r="B123" s="205"/>
      <c r="C123" s="206" t="s">
        <v>107</v>
      </c>
      <c r="D123" s="207" t="s">
        <v>61</v>
      </c>
      <c r="E123" s="207" t="s">
        <v>57</v>
      </c>
      <c r="F123" s="207" t="s">
        <v>58</v>
      </c>
      <c r="G123" s="207" t="s">
        <v>108</v>
      </c>
      <c r="H123" s="207" t="s">
        <v>109</v>
      </c>
      <c r="I123" s="208" t="s">
        <v>110</v>
      </c>
      <c r="J123" s="209" t="s">
        <v>95</v>
      </c>
      <c r="K123" s="210" t="s">
        <v>111</v>
      </c>
      <c r="L123" s="211"/>
      <c r="M123" s="97" t="s">
        <v>1</v>
      </c>
      <c r="N123" s="98" t="s">
        <v>40</v>
      </c>
      <c r="O123" s="98" t="s">
        <v>112</v>
      </c>
      <c r="P123" s="98" t="s">
        <v>113</v>
      </c>
      <c r="Q123" s="98" t="s">
        <v>114</v>
      </c>
      <c r="R123" s="98" t="s">
        <v>115</v>
      </c>
      <c r="S123" s="98" t="s">
        <v>116</v>
      </c>
      <c r="T123" s="99" t="s">
        <v>117</v>
      </c>
      <c r="U123" s="204"/>
      <c r="V123" s="204"/>
      <c r="W123" s="204"/>
      <c r="X123" s="204"/>
      <c r="Y123" s="204"/>
      <c r="Z123" s="204"/>
      <c r="AA123" s="204"/>
      <c r="AB123" s="204"/>
      <c r="AC123" s="204"/>
      <c r="AD123" s="204"/>
      <c r="AE123" s="204"/>
    </row>
    <row r="124" s="2" customFormat="1" ht="22.8" customHeight="1">
      <c r="A124" s="35"/>
      <c r="B124" s="36"/>
      <c r="C124" s="104" t="s">
        <v>118</v>
      </c>
      <c r="D124" s="37"/>
      <c r="E124" s="37"/>
      <c r="F124" s="37"/>
      <c r="G124" s="37"/>
      <c r="H124" s="37"/>
      <c r="I124" s="141"/>
      <c r="J124" s="212">
        <f>BK124</f>
        <v>0</v>
      </c>
      <c r="K124" s="37"/>
      <c r="L124" s="41"/>
      <c r="M124" s="100"/>
      <c r="N124" s="213"/>
      <c r="O124" s="101"/>
      <c r="P124" s="214">
        <f>P125</f>
        <v>0</v>
      </c>
      <c r="Q124" s="101"/>
      <c r="R124" s="214">
        <f>R125</f>
        <v>1.5378113866000001</v>
      </c>
      <c r="S124" s="101"/>
      <c r="T124" s="215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75</v>
      </c>
      <c r="AU124" s="14" t="s">
        <v>97</v>
      </c>
      <c r="BK124" s="216">
        <f>BK125</f>
        <v>0</v>
      </c>
    </row>
    <row r="125" s="12" customFormat="1" ht="25.92" customHeight="1">
      <c r="A125" s="12"/>
      <c r="B125" s="217"/>
      <c r="C125" s="218"/>
      <c r="D125" s="219" t="s">
        <v>75</v>
      </c>
      <c r="E125" s="220" t="s">
        <v>119</v>
      </c>
      <c r="F125" s="220" t="s">
        <v>120</v>
      </c>
      <c r="G125" s="218"/>
      <c r="H125" s="218"/>
      <c r="I125" s="221"/>
      <c r="J125" s="222">
        <f>BK125</f>
        <v>0</v>
      </c>
      <c r="K125" s="218"/>
      <c r="L125" s="223"/>
      <c r="M125" s="224"/>
      <c r="N125" s="225"/>
      <c r="O125" s="225"/>
      <c r="P125" s="226">
        <f>P126+P136+P153+P170+P187+P219+P231</f>
        <v>0</v>
      </c>
      <c r="Q125" s="225"/>
      <c r="R125" s="226">
        <f>R126+R136+R153+R170+R187+R219+R231</f>
        <v>1.5378113866000001</v>
      </c>
      <c r="S125" s="225"/>
      <c r="T125" s="227">
        <f>T126+T136+T153+T170+T187+T219+T231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8" t="s">
        <v>86</v>
      </c>
      <c r="AT125" s="229" t="s">
        <v>75</v>
      </c>
      <c r="AU125" s="229" t="s">
        <v>76</v>
      </c>
      <c r="AY125" s="228" t="s">
        <v>121</v>
      </c>
      <c r="BK125" s="230">
        <f>BK126+BK136+BK153+BK170+BK187+BK219+BK231</f>
        <v>0</v>
      </c>
    </row>
    <row r="126" s="12" customFormat="1" ht="22.8" customHeight="1">
      <c r="A126" s="12"/>
      <c r="B126" s="217"/>
      <c r="C126" s="218"/>
      <c r="D126" s="219" t="s">
        <v>75</v>
      </c>
      <c r="E126" s="231" t="s">
        <v>122</v>
      </c>
      <c r="F126" s="231" t="s">
        <v>123</v>
      </c>
      <c r="G126" s="218"/>
      <c r="H126" s="218"/>
      <c r="I126" s="221"/>
      <c r="J126" s="232">
        <f>BK126</f>
        <v>0</v>
      </c>
      <c r="K126" s="218"/>
      <c r="L126" s="223"/>
      <c r="M126" s="224"/>
      <c r="N126" s="225"/>
      <c r="O126" s="225"/>
      <c r="P126" s="226">
        <f>SUM(P127:P135)</f>
        <v>0</v>
      </c>
      <c r="Q126" s="225"/>
      <c r="R126" s="226">
        <f>SUM(R127:R135)</f>
        <v>0.073104769999999999</v>
      </c>
      <c r="S126" s="225"/>
      <c r="T126" s="227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8" t="s">
        <v>86</v>
      </c>
      <c r="AT126" s="229" t="s">
        <v>75</v>
      </c>
      <c r="AU126" s="229" t="s">
        <v>84</v>
      </c>
      <c r="AY126" s="228" t="s">
        <v>121</v>
      </c>
      <c r="BK126" s="230">
        <f>SUM(BK127:BK135)</f>
        <v>0</v>
      </c>
    </row>
    <row r="127" s="2" customFormat="1" ht="21.75" customHeight="1">
      <c r="A127" s="35"/>
      <c r="B127" s="36"/>
      <c r="C127" s="233" t="s">
        <v>84</v>
      </c>
      <c r="D127" s="233" t="s">
        <v>124</v>
      </c>
      <c r="E127" s="234" t="s">
        <v>125</v>
      </c>
      <c r="F127" s="235" t="s">
        <v>126</v>
      </c>
      <c r="G127" s="236" t="s">
        <v>127</v>
      </c>
      <c r="H127" s="237">
        <v>65</v>
      </c>
      <c r="I127" s="238"/>
      <c r="J127" s="239">
        <f>ROUND(I127*H127,2)</f>
        <v>0</v>
      </c>
      <c r="K127" s="240"/>
      <c r="L127" s="41"/>
      <c r="M127" s="241" t="s">
        <v>1</v>
      </c>
      <c r="N127" s="242" t="s">
        <v>41</v>
      </c>
      <c r="O127" s="88"/>
      <c r="P127" s="243">
        <f>O127*H127</f>
        <v>0</v>
      </c>
      <c r="Q127" s="243">
        <v>0.00040688999999999998</v>
      </c>
      <c r="R127" s="243">
        <f>Q127*H127</f>
        <v>0.026447849999999998</v>
      </c>
      <c r="S127" s="243">
        <v>0</v>
      </c>
      <c r="T127" s="24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5" t="s">
        <v>128</v>
      </c>
      <c r="AT127" s="245" t="s">
        <v>124</v>
      </c>
      <c r="AU127" s="245" t="s">
        <v>86</v>
      </c>
      <c r="AY127" s="14" t="s">
        <v>121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4" t="s">
        <v>84</v>
      </c>
      <c r="BK127" s="246">
        <f>ROUND(I127*H127,2)</f>
        <v>0</v>
      </c>
      <c r="BL127" s="14" t="s">
        <v>128</v>
      </c>
      <c r="BM127" s="245" t="s">
        <v>129</v>
      </c>
    </row>
    <row r="128" s="2" customFormat="1" ht="21.75" customHeight="1">
      <c r="A128" s="35"/>
      <c r="B128" s="36"/>
      <c r="C128" s="247" t="s">
        <v>86</v>
      </c>
      <c r="D128" s="247" t="s">
        <v>130</v>
      </c>
      <c r="E128" s="248" t="s">
        <v>131</v>
      </c>
      <c r="F128" s="249" t="s">
        <v>132</v>
      </c>
      <c r="G128" s="250" t="s">
        <v>127</v>
      </c>
      <c r="H128" s="251">
        <v>3</v>
      </c>
      <c r="I128" s="252"/>
      <c r="J128" s="253">
        <f>ROUND(I128*H128,2)</f>
        <v>0</v>
      </c>
      <c r="K128" s="254"/>
      <c r="L128" s="255"/>
      <c r="M128" s="256" t="s">
        <v>1</v>
      </c>
      <c r="N128" s="257" t="s">
        <v>41</v>
      </c>
      <c r="O128" s="88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5" t="s">
        <v>133</v>
      </c>
      <c r="AT128" s="245" t="s">
        <v>130</v>
      </c>
      <c r="AU128" s="245" t="s">
        <v>86</v>
      </c>
      <c r="AY128" s="14" t="s">
        <v>121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4" t="s">
        <v>84</v>
      </c>
      <c r="BK128" s="246">
        <f>ROUND(I128*H128,2)</f>
        <v>0</v>
      </c>
      <c r="BL128" s="14" t="s">
        <v>128</v>
      </c>
      <c r="BM128" s="245" t="s">
        <v>134</v>
      </c>
    </row>
    <row r="129" s="2" customFormat="1" ht="21.75" customHeight="1">
      <c r="A129" s="35"/>
      <c r="B129" s="36"/>
      <c r="C129" s="247" t="s">
        <v>135</v>
      </c>
      <c r="D129" s="247" t="s">
        <v>130</v>
      </c>
      <c r="E129" s="248" t="s">
        <v>136</v>
      </c>
      <c r="F129" s="249" t="s">
        <v>137</v>
      </c>
      <c r="G129" s="250" t="s">
        <v>127</v>
      </c>
      <c r="H129" s="251">
        <v>1</v>
      </c>
      <c r="I129" s="252"/>
      <c r="J129" s="253">
        <f>ROUND(I129*H129,2)</f>
        <v>0</v>
      </c>
      <c r="K129" s="254"/>
      <c r="L129" s="255"/>
      <c r="M129" s="256" t="s">
        <v>1</v>
      </c>
      <c r="N129" s="257" t="s">
        <v>41</v>
      </c>
      <c r="O129" s="88"/>
      <c r="P129" s="243">
        <f>O129*H129</f>
        <v>0</v>
      </c>
      <c r="Q129" s="243">
        <v>0.00029</v>
      </c>
      <c r="R129" s="243">
        <f>Q129*H129</f>
        <v>0.00029</v>
      </c>
      <c r="S129" s="243">
        <v>0</v>
      </c>
      <c r="T129" s="24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5" t="s">
        <v>133</v>
      </c>
      <c r="AT129" s="245" t="s">
        <v>130</v>
      </c>
      <c r="AU129" s="245" t="s">
        <v>86</v>
      </c>
      <c r="AY129" s="14" t="s">
        <v>121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4" t="s">
        <v>84</v>
      </c>
      <c r="BK129" s="246">
        <f>ROUND(I129*H129,2)</f>
        <v>0</v>
      </c>
      <c r="BL129" s="14" t="s">
        <v>128</v>
      </c>
      <c r="BM129" s="245" t="s">
        <v>138</v>
      </c>
    </row>
    <row r="130" s="2" customFormat="1" ht="21.75" customHeight="1">
      <c r="A130" s="35"/>
      <c r="B130" s="36"/>
      <c r="C130" s="247" t="s">
        <v>139</v>
      </c>
      <c r="D130" s="247" t="s">
        <v>130</v>
      </c>
      <c r="E130" s="248" t="s">
        <v>140</v>
      </c>
      <c r="F130" s="249" t="s">
        <v>141</v>
      </c>
      <c r="G130" s="250" t="s">
        <v>127</v>
      </c>
      <c r="H130" s="251">
        <v>12</v>
      </c>
      <c r="I130" s="252"/>
      <c r="J130" s="253">
        <f>ROUND(I130*H130,2)</f>
        <v>0</v>
      </c>
      <c r="K130" s="254"/>
      <c r="L130" s="255"/>
      <c r="M130" s="256" t="s">
        <v>1</v>
      </c>
      <c r="N130" s="257" t="s">
        <v>41</v>
      </c>
      <c r="O130" s="88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5" t="s">
        <v>133</v>
      </c>
      <c r="AT130" s="245" t="s">
        <v>130</v>
      </c>
      <c r="AU130" s="245" t="s">
        <v>86</v>
      </c>
      <c r="AY130" s="14" t="s">
        <v>121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4" t="s">
        <v>84</v>
      </c>
      <c r="BK130" s="246">
        <f>ROUND(I130*H130,2)</f>
        <v>0</v>
      </c>
      <c r="BL130" s="14" t="s">
        <v>128</v>
      </c>
      <c r="BM130" s="245" t="s">
        <v>142</v>
      </c>
    </row>
    <row r="131" s="2" customFormat="1" ht="21.75" customHeight="1">
      <c r="A131" s="35"/>
      <c r="B131" s="36"/>
      <c r="C131" s="247" t="s">
        <v>143</v>
      </c>
      <c r="D131" s="247" t="s">
        <v>130</v>
      </c>
      <c r="E131" s="248" t="s">
        <v>144</v>
      </c>
      <c r="F131" s="249" t="s">
        <v>145</v>
      </c>
      <c r="G131" s="250" t="s">
        <v>127</v>
      </c>
      <c r="H131" s="251">
        <v>10</v>
      </c>
      <c r="I131" s="252"/>
      <c r="J131" s="253">
        <f>ROUND(I131*H131,2)</f>
        <v>0</v>
      </c>
      <c r="K131" s="254"/>
      <c r="L131" s="255"/>
      <c r="M131" s="256" t="s">
        <v>1</v>
      </c>
      <c r="N131" s="257" t="s">
        <v>41</v>
      </c>
      <c r="O131" s="88"/>
      <c r="P131" s="243">
        <f>O131*H131</f>
        <v>0</v>
      </c>
      <c r="Q131" s="243">
        <v>0.00072000000000000005</v>
      </c>
      <c r="R131" s="243">
        <f>Q131*H131</f>
        <v>0.0072000000000000007</v>
      </c>
      <c r="S131" s="243">
        <v>0</v>
      </c>
      <c r="T131" s="24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5" t="s">
        <v>133</v>
      </c>
      <c r="AT131" s="245" t="s">
        <v>130</v>
      </c>
      <c r="AU131" s="245" t="s">
        <v>86</v>
      </c>
      <c r="AY131" s="14" t="s">
        <v>121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4" t="s">
        <v>84</v>
      </c>
      <c r="BK131" s="246">
        <f>ROUND(I131*H131,2)</f>
        <v>0</v>
      </c>
      <c r="BL131" s="14" t="s">
        <v>128</v>
      </c>
      <c r="BM131" s="245" t="s">
        <v>146</v>
      </c>
    </row>
    <row r="132" s="2" customFormat="1" ht="21.75" customHeight="1">
      <c r="A132" s="35"/>
      <c r="B132" s="36"/>
      <c r="C132" s="247" t="s">
        <v>147</v>
      </c>
      <c r="D132" s="247" t="s">
        <v>130</v>
      </c>
      <c r="E132" s="248" t="s">
        <v>148</v>
      </c>
      <c r="F132" s="249" t="s">
        <v>149</v>
      </c>
      <c r="G132" s="250" t="s">
        <v>127</v>
      </c>
      <c r="H132" s="251">
        <v>39</v>
      </c>
      <c r="I132" s="252"/>
      <c r="J132" s="253">
        <f>ROUND(I132*H132,2)</f>
        <v>0</v>
      </c>
      <c r="K132" s="254"/>
      <c r="L132" s="255"/>
      <c r="M132" s="256" t="s">
        <v>1</v>
      </c>
      <c r="N132" s="257" t="s">
        <v>41</v>
      </c>
      <c r="O132" s="88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5" t="s">
        <v>133</v>
      </c>
      <c r="AT132" s="245" t="s">
        <v>130</v>
      </c>
      <c r="AU132" s="245" t="s">
        <v>86</v>
      </c>
      <c r="AY132" s="14" t="s">
        <v>121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4" t="s">
        <v>84</v>
      </c>
      <c r="BK132" s="246">
        <f>ROUND(I132*H132,2)</f>
        <v>0</v>
      </c>
      <c r="BL132" s="14" t="s">
        <v>128</v>
      </c>
      <c r="BM132" s="245" t="s">
        <v>150</v>
      </c>
    </row>
    <row r="133" s="2" customFormat="1" ht="33" customHeight="1">
      <c r="A133" s="35"/>
      <c r="B133" s="36"/>
      <c r="C133" s="233" t="s">
        <v>151</v>
      </c>
      <c r="D133" s="233" t="s">
        <v>124</v>
      </c>
      <c r="E133" s="234" t="s">
        <v>152</v>
      </c>
      <c r="F133" s="235" t="s">
        <v>153</v>
      </c>
      <c r="G133" s="236" t="s">
        <v>127</v>
      </c>
      <c r="H133" s="237">
        <v>107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41</v>
      </c>
      <c r="O133" s="88"/>
      <c r="P133" s="243">
        <f>O133*H133</f>
        <v>0</v>
      </c>
      <c r="Q133" s="243">
        <v>0.00012156</v>
      </c>
      <c r="R133" s="243">
        <f>Q133*H133</f>
        <v>0.01300692</v>
      </c>
      <c r="S133" s="243">
        <v>0</v>
      </c>
      <c r="T133" s="24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5" t="s">
        <v>128</v>
      </c>
      <c r="AT133" s="245" t="s">
        <v>124</v>
      </c>
      <c r="AU133" s="245" t="s">
        <v>86</v>
      </c>
      <c r="AY133" s="14" t="s">
        <v>121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4" t="s">
        <v>84</v>
      </c>
      <c r="BK133" s="246">
        <f>ROUND(I133*H133,2)</f>
        <v>0</v>
      </c>
      <c r="BL133" s="14" t="s">
        <v>128</v>
      </c>
      <c r="BM133" s="245" t="s">
        <v>154</v>
      </c>
    </row>
    <row r="134" s="2" customFormat="1" ht="33" customHeight="1">
      <c r="A134" s="35"/>
      <c r="B134" s="36"/>
      <c r="C134" s="233" t="s">
        <v>155</v>
      </c>
      <c r="D134" s="233" t="s">
        <v>124</v>
      </c>
      <c r="E134" s="234" t="s">
        <v>156</v>
      </c>
      <c r="F134" s="235" t="s">
        <v>157</v>
      </c>
      <c r="G134" s="236" t="s">
        <v>127</v>
      </c>
      <c r="H134" s="237">
        <v>163.5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41</v>
      </c>
      <c r="O134" s="88"/>
      <c r="P134" s="243">
        <f>O134*H134</f>
        <v>0</v>
      </c>
      <c r="Q134" s="243">
        <v>0.00016000000000000001</v>
      </c>
      <c r="R134" s="243">
        <f>Q134*H134</f>
        <v>0.026160000000000003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128</v>
      </c>
      <c r="AT134" s="245" t="s">
        <v>124</v>
      </c>
      <c r="AU134" s="245" t="s">
        <v>86</v>
      </c>
      <c r="AY134" s="14" t="s">
        <v>121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84</v>
      </c>
      <c r="BK134" s="246">
        <f>ROUND(I134*H134,2)</f>
        <v>0</v>
      </c>
      <c r="BL134" s="14" t="s">
        <v>128</v>
      </c>
      <c r="BM134" s="245" t="s">
        <v>158</v>
      </c>
    </row>
    <row r="135" s="2" customFormat="1" ht="21.75" customHeight="1">
      <c r="A135" s="35"/>
      <c r="B135" s="36"/>
      <c r="C135" s="233" t="s">
        <v>159</v>
      </c>
      <c r="D135" s="233" t="s">
        <v>124</v>
      </c>
      <c r="E135" s="234" t="s">
        <v>160</v>
      </c>
      <c r="F135" s="235" t="s">
        <v>161</v>
      </c>
      <c r="G135" s="236" t="s">
        <v>162</v>
      </c>
      <c r="H135" s="237">
        <v>0.072999999999999995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41</v>
      </c>
      <c r="O135" s="88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5" t="s">
        <v>128</v>
      </c>
      <c r="AT135" s="245" t="s">
        <v>124</v>
      </c>
      <c r="AU135" s="245" t="s">
        <v>86</v>
      </c>
      <c r="AY135" s="14" t="s">
        <v>121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4" t="s">
        <v>84</v>
      </c>
      <c r="BK135" s="246">
        <f>ROUND(I135*H135,2)</f>
        <v>0</v>
      </c>
      <c r="BL135" s="14" t="s">
        <v>128</v>
      </c>
      <c r="BM135" s="245" t="s">
        <v>163</v>
      </c>
    </row>
    <row r="136" s="12" customFormat="1" ht="22.8" customHeight="1">
      <c r="A136" s="12"/>
      <c r="B136" s="217"/>
      <c r="C136" s="218"/>
      <c r="D136" s="219" t="s">
        <v>75</v>
      </c>
      <c r="E136" s="231" t="s">
        <v>164</v>
      </c>
      <c r="F136" s="231" t="s">
        <v>165</v>
      </c>
      <c r="G136" s="218"/>
      <c r="H136" s="218"/>
      <c r="I136" s="221"/>
      <c r="J136" s="232">
        <f>BK136</f>
        <v>0</v>
      </c>
      <c r="K136" s="218"/>
      <c r="L136" s="223"/>
      <c r="M136" s="224"/>
      <c r="N136" s="225"/>
      <c r="O136" s="225"/>
      <c r="P136" s="226">
        <f>SUM(P137:P152)</f>
        <v>0</v>
      </c>
      <c r="Q136" s="225"/>
      <c r="R136" s="226">
        <f>SUM(R137:R152)</f>
        <v>0.11304</v>
      </c>
      <c r="S136" s="225"/>
      <c r="T136" s="227">
        <f>SUM(T137:T152)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8" t="s">
        <v>86</v>
      </c>
      <c r="AT136" s="229" t="s">
        <v>75</v>
      </c>
      <c r="AU136" s="229" t="s">
        <v>84</v>
      </c>
      <c r="AY136" s="228" t="s">
        <v>121</v>
      </c>
      <c r="BK136" s="230">
        <f>SUM(BK137:BK152)</f>
        <v>0</v>
      </c>
    </row>
    <row r="137" s="2" customFormat="1" ht="21.75" customHeight="1">
      <c r="A137" s="35"/>
      <c r="B137" s="36"/>
      <c r="C137" s="233" t="s">
        <v>166</v>
      </c>
      <c r="D137" s="233" t="s">
        <v>124</v>
      </c>
      <c r="E137" s="234" t="s">
        <v>167</v>
      </c>
      <c r="F137" s="235" t="s">
        <v>168</v>
      </c>
      <c r="G137" s="236" t="s">
        <v>169</v>
      </c>
      <c r="H137" s="237">
        <v>2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41</v>
      </c>
      <c r="O137" s="88"/>
      <c r="P137" s="243">
        <f>O137*H137</f>
        <v>0</v>
      </c>
      <c r="Q137" s="243">
        <v>0.0026099999999999999</v>
      </c>
      <c r="R137" s="243">
        <f>Q137*H137</f>
        <v>0.0052199999999999998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128</v>
      </c>
      <c r="AT137" s="245" t="s">
        <v>124</v>
      </c>
      <c r="AU137" s="245" t="s">
        <v>86</v>
      </c>
      <c r="AY137" s="14" t="s">
        <v>121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84</v>
      </c>
      <c r="BK137" s="246">
        <f>ROUND(I137*H137,2)</f>
        <v>0</v>
      </c>
      <c r="BL137" s="14" t="s">
        <v>128</v>
      </c>
      <c r="BM137" s="245" t="s">
        <v>170</v>
      </c>
    </row>
    <row r="138" s="2" customFormat="1" ht="16.5" customHeight="1">
      <c r="A138" s="35"/>
      <c r="B138" s="36"/>
      <c r="C138" s="247" t="s">
        <v>171</v>
      </c>
      <c r="D138" s="247" t="s">
        <v>130</v>
      </c>
      <c r="E138" s="248" t="s">
        <v>172</v>
      </c>
      <c r="F138" s="249" t="s">
        <v>173</v>
      </c>
      <c r="G138" s="250" t="s">
        <v>174</v>
      </c>
      <c r="H138" s="251">
        <v>2</v>
      </c>
      <c r="I138" s="252"/>
      <c r="J138" s="253">
        <f>ROUND(I138*H138,2)</f>
        <v>0</v>
      </c>
      <c r="K138" s="254"/>
      <c r="L138" s="255"/>
      <c r="M138" s="256" t="s">
        <v>1</v>
      </c>
      <c r="N138" s="257" t="s">
        <v>41</v>
      </c>
      <c r="O138" s="88"/>
      <c r="P138" s="243">
        <f>O138*H138</f>
        <v>0</v>
      </c>
      <c r="Q138" s="243">
        <v>0.050000000000000003</v>
      </c>
      <c r="R138" s="243">
        <f>Q138*H138</f>
        <v>0.10000000000000001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133</v>
      </c>
      <c r="AT138" s="245" t="s">
        <v>130</v>
      </c>
      <c r="AU138" s="245" t="s">
        <v>86</v>
      </c>
      <c r="AY138" s="14" t="s">
        <v>121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84</v>
      </c>
      <c r="BK138" s="246">
        <f>ROUND(I138*H138,2)</f>
        <v>0</v>
      </c>
      <c r="BL138" s="14" t="s">
        <v>128</v>
      </c>
      <c r="BM138" s="245" t="s">
        <v>175</v>
      </c>
    </row>
    <row r="139" s="2" customFormat="1">
      <c r="A139" s="35"/>
      <c r="B139" s="36"/>
      <c r="C139" s="37"/>
      <c r="D139" s="258" t="s">
        <v>176</v>
      </c>
      <c r="E139" s="37"/>
      <c r="F139" s="259" t="s">
        <v>177</v>
      </c>
      <c r="G139" s="37"/>
      <c r="H139" s="37"/>
      <c r="I139" s="141"/>
      <c r="J139" s="37"/>
      <c r="K139" s="37"/>
      <c r="L139" s="41"/>
      <c r="M139" s="260"/>
      <c r="N139" s="261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176</v>
      </c>
      <c r="AU139" s="14" t="s">
        <v>86</v>
      </c>
    </row>
    <row r="140" s="2" customFormat="1" ht="16.5" customHeight="1">
      <c r="A140" s="35"/>
      <c r="B140" s="36"/>
      <c r="C140" s="247" t="s">
        <v>178</v>
      </c>
      <c r="D140" s="247" t="s">
        <v>130</v>
      </c>
      <c r="E140" s="248" t="s">
        <v>179</v>
      </c>
      <c r="F140" s="249" t="s">
        <v>180</v>
      </c>
      <c r="G140" s="250" t="s">
        <v>169</v>
      </c>
      <c r="H140" s="251">
        <v>1</v>
      </c>
      <c r="I140" s="252"/>
      <c r="J140" s="253">
        <f>ROUND(I140*H140,2)</f>
        <v>0</v>
      </c>
      <c r="K140" s="254"/>
      <c r="L140" s="255"/>
      <c r="M140" s="256" t="s">
        <v>1</v>
      </c>
      <c r="N140" s="257" t="s">
        <v>41</v>
      </c>
      <c r="O140" s="88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133</v>
      </c>
      <c r="AT140" s="245" t="s">
        <v>130</v>
      </c>
      <c r="AU140" s="245" t="s">
        <v>86</v>
      </c>
      <c r="AY140" s="14" t="s">
        <v>121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84</v>
      </c>
      <c r="BK140" s="246">
        <f>ROUND(I140*H140,2)</f>
        <v>0</v>
      </c>
      <c r="BL140" s="14" t="s">
        <v>128</v>
      </c>
      <c r="BM140" s="245" t="s">
        <v>181</v>
      </c>
    </row>
    <row r="141" s="2" customFormat="1">
      <c r="A141" s="35"/>
      <c r="B141" s="36"/>
      <c r="C141" s="37"/>
      <c r="D141" s="258" t="s">
        <v>176</v>
      </c>
      <c r="E141" s="37"/>
      <c r="F141" s="259" t="s">
        <v>182</v>
      </c>
      <c r="G141" s="37"/>
      <c r="H141" s="37"/>
      <c r="I141" s="141"/>
      <c r="J141" s="37"/>
      <c r="K141" s="37"/>
      <c r="L141" s="41"/>
      <c r="M141" s="260"/>
      <c r="N141" s="261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176</v>
      </c>
      <c r="AU141" s="14" t="s">
        <v>86</v>
      </c>
    </row>
    <row r="142" s="2" customFormat="1" ht="33" customHeight="1">
      <c r="A142" s="35"/>
      <c r="B142" s="36"/>
      <c r="C142" s="233" t="s">
        <v>183</v>
      </c>
      <c r="D142" s="233" t="s">
        <v>124</v>
      </c>
      <c r="E142" s="234" t="s">
        <v>184</v>
      </c>
      <c r="F142" s="235" t="s">
        <v>185</v>
      </c>
      <c r="G142" s="236" t="s">
        <v>169</v>
      </c>
      <c r="H142" s="237">
        <v>2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41</v>
      </c>
      <c r="O142" s="88"/>
      <c r="P142" s="243">
        <f>O142*H142</f>
        <v>0</v>
      </c>
      <c r="Q142" s="243">
        <v>0.00117</v>
      </c>
      <c r="R142" s="243">
        <f>Q142*H142</f>
        <v>0.0023400000000000001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128</v>
      </c>
      <c r="AT142" s="245" t="s">
        <v>124</v>
      </c>
      <c r="AU142" s="245" t="s">
        <v>86</v>
      </c>
      <c r="AY142" s="14" t="s">
        <v>121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84</v>
      </c>
      <c r="BK142" s="246">
        <f>ROUND(I142*H142,2)</f>
        <v>0</v>
      </c>
      <c r="BL142" s="14" t="s">
        <v>128</v>
      </c>
      <c r="BM142" s="245" t="s">
        <v>186</v>
      </c>
    </row>
    <row r="143" s="2" customFormat="1" ht="21.75" customHeight="1">
      <c r="A143" s="35"/>
      <c r="B143" s="36"/>
      <c r="C143" s="233" t="s">
        <v>187</v>
      </c>
      <c r="D143" s="233" t="s">
        <v>124</v>
      </c>
      <c r="E143" s="234" t="s">
        <v>188</v>
      </c>
      <c r="F143" s="235" t="s">
        <v>189</v>
      </c>
      <c r="G143" s="236" t="s">
        <v>127</v>
      </c>
      <c r="H143" s="237">
        <v>11.5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41</v>
      </c>
      <c r="O143" s="88"/>
      <c r="P143" s="243">
        <f>O143*H143</f>
        <v>0</v>
      </c>
      <c r="Q143" s="243">
        <v>0.00044000000000000002</v>
      </c>
      <c r="R143" s="243">
        <f>Q143*H143</f>
        <v>0.0050600000000000003</v>
      </c>
      <c r="S143" s="243">
        <v>0</v>
      </c>
      <c r="T143" s="24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5" t="s">
        <v>128</v>
      </c>
      <c r="AT143" s="245" t="s">
        <v>124</v>
      </c>
      <c r="AU143" s="245" t="s">
        <v>86</v>
      </c>
      <c r="AY143" s="14" t="s">
        <v>121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4" t="s">
        <v>84</v>
      </c>
      <c r="BK143" s="246">
        <f>ROUND(I143*H143,2)</f>
        <v>0</v>
      </c>
      <c r="BL143" s="14" t="s">
        <v>128</v>
      </c>
      <c r="BM143" s="245" t="s">
        <v>190</v>
      </c>
    </row>
    <row r="144" s="2" customFormat="1" ht="33" customHeight="1">
      <c r="A144" s="35"/>
      <c r="B144" s="36"/>
      <c r="C144" s="233" t="s">
        <v>8</v>
      </c>
      <c r="D144" s="233" t="s">
        <v>124</v>
      </c>
      <c r="E144" s="234" t="s">
        <v>191</v>
      </c>
      <c r="F144" s="235" t="s">
        <v>192</v>
      </c>
      <c r="G144" s="236" t="s">
        <v>174</v>
      </c>
      <c r="H144" s="237">
        <v>1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41</v>
      </c>
      <c r="O144" s="88"/>
      <c r="P144" s="243">
        <f>O144*H144</f>
        <v>0</v>
      </c>
      <c r="Q144" s="243">
        <v>0.00042000000000000002</v>
      </c>
      <c r="R144" s="243">
        <f>Q144*H144</f>
        <v>0.00042000000000000002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128</v>
      </c>
      <c r="AT144" s="245" t="s">
        <v>124</v>
      </c>
      <c r="AU144" s="245" t="s">
        <v>86</v>
      </c>
      <c r="AY144" s="14" t="s">
        <v>121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84</v>
      </c>
      <c r="BK144" s="246">
        <f>ROUND(I144*H144,2)</f>
        <v>0</v>
      </c>
      <c r="BL144" s="14" t="s">
        <v>128</v>
      </c>
      <c r="BM144" s="245" t="s">
        <v>193</v>
      </c>
    </row>
    <row r="145" s="2" customFormat="1" ht="21.75" customHeight="1">
      <c r="A145" s="35"/>
      <c r="B145" s="36"/>
      <c r="C145" s="233" t="s">
        <v>128</v>
      </c>
      <c r="D145" s="233" t="s">
        <v>124</v>
      </c>
      <c r="E145" s="234" t="s">
        <v>194</v>
      </c>
      <c r="F145" s="235" t="s">
        <v>195</v>
      </c>
      <c r="G145" s="236" t="s">
        <v>1</v>
      </c>
      <c r="H145" s="237">
        <v>1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41</v>
      </c>
      <c r="O145" s="88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128</v>
      </c>
      <c r="AT145" s="245" t="s">
        <v>124</v>
      </c>
      <c r="AU145" s="245" t="s">
        <v>86</v>
      </c>
      <c r="AY145" s="14" t="s">
        <v>121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84</v>
      </c>
      <c r="BK145" s="246">
        <f>ROUND(I145*H145,2)</f>
        <v>0</v>
      </c>
      <c r="BL145" s="14" t="s">
        <v>128</v>
      </c>
      <c r="BM145" s="245" t="s">
        <v>196</v>
      </c>
    </row>
    <row r="146" s="2" customFormat="1" ht="16.5" customHeight="1">
      <c r="A146" s="35"/>
      <c r="B146" s="36"/>
      <c r="C146" s="233" t="s">
        <v>197</v>
      </c>
      <c r="D146" s="233" t="s">
        <v>124</v>
      </c>
      <c r="E146" s="234" t="s">
        <v>198</v>
      </c>
      <c r="F146" s="235" t="s">
        <v>199</v>
      </c>
      <c r="G146" s="236" t="s">
        <v>169</v>
      </c>
      <c r="H146" s="237">
        <v>1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41</v>
      </c>
      <c r="O146" s="88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128</v>
      </c>
      <c r="AT146" s="245" t="s">
        <v>124</v>
      </c>
      <c r="AU146" s="245" t="s">
        <v>86</v>
      </c>
      <c r="AY146" s="14" t="s">
        <v>121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84</v>
      </c>
      <c r="BK146" s="246">
        <f>ROUND(I146*H146,2)</f>
        <v>0</v>
      </c>
      <c r="BL146" s="14" t="s">
        <v>128</v>
      </c>
      <c r="BM146" s="245" t="s">
        <v>200</v>
      </c>
    </row>
    <row r="147" s="2" customFormat="1" ht="16.5" customHeight="1">
      <c r="A147" s="35"/>
      <c r="B147" s="36"/>
      <c r="C147" s="233" t="s">
        <v>201</v>
      </c>
      <c r="D147" s="233" t="s">
        <v>124</v>
      </c>
      <c r="E147" s="234" t="s">
        <v>202</v>
      </c>
      <c r="F147" s="235" t="s">
        <v>203</v>
      </c>
      <c r="G147" s="236" t="s">
        <v>169</v>
      </c>
      <c r="H147" s="237">
        <v>1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41</v>
      </c>
      <c r="O147" s="88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128</v>
      </c>
      <c r="AT147" s="245" t="s">
        <v>124</v>
      </c>
      <c r="AU147" s="245" t="s">
        <v>86</v>
      </c>
      <c r="AY147" s="14" t="s">
        <v>121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84</v>
      </c>
      <c r="BK147" s="246">
        <f>ROUND(I147*H147,2)</f>
        <v>0</v>
      </c>
      <c r="BL147" s="14" t="s">
        <v>128</v>
      </c>
      <c r="BM147" s="245" t="s">
        <v>204</v>
      </c>
    </row>
    <row r="148" s="2" customFormat="1" ht="16.5" customHeight="1">
      <c r="A148" s="35"/>
      <c r="B148" s="36"/>
      <c r="C148" s="233" t="s">
        <v>205</v>
      </c>
      <c r="D148" s="233" t="s">
        <v>124</v>
      </c>
      <c r="E148" s="234" t="s">
        <v>206</v>
      </c>
      <c r="F148" s="235" t="s">
        <v>207</v>
      </c>
      <c r="G148" s="236" t="s">
        <v>169</v>
      </c>
      <c r="H148" s="237">
        <v>2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41</v>
      </c>
      <c r="O148" s="88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128</v>
      </c>
      <c r="AT148" s="245" t="s">
        <v>124</v>
      </c>
      <c r="AU148" s="245" t="s">
        <v>86</v>
      </c>
      <c r="AY148" s="14" t="s">
        <v>121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84</v>
      </c>
      <c r="BK148" s="246">
        <f>ROUND(I148*H148,2)</f>
        <v>0</v>
      </c>
      <c r="BL148" s="14" t="s">
        <v>128</v>
      </c>
      <c r="BM148" s="245" t="s">
        <v>208</v>
      </c>
    </row>
    <row r="149" s="2" customFormat="1" ht="16.5" customHeight="1">
      <c r="A149" s="35"/>
      <c r="B149" s="36"/>
      <c r="C149" s="233" t="s">
        <v>209</v>
      </c>
      <c r="D149" s="233" t="s">
        <v>124</v>
      </c>
      <c r="E149" s="234" t="s">
        <v>210</v>
      </c>
      <c r="F149" s="235" t="s">
        <v>211</v>
      </c>
      <c r="G149" s="236" t="s">
        <v>169</v>
      </c>
      <c r="H149" s="237">
        <v>1</v>
      </c>
      <c r="I149" s="238"/>
      <c r="J149" s="239">
        <f>ROUND(I149*H149,2)</f>
        <v>0</v>
      </c>
      <c r="K149" s="240"/>
      <c r="L149" s="41"/>
      <c r="M149" s="241" t="s">
        <v>1</v>
      </c>
      <c r="N149" s="242" t="s">
        <v>41</v>
      </c>
      <c r="O149" s="88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5" t="s">
        <v>128</v>
      </c>
      <c r="AT149" s="245" t="s">
        <v>124</v>
      </c>
      <c r="AU149" s="245" t="s">
        <v>86</v>
      </c>
      <c r="AY149" s="14" t="s">
        <v>121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4" t="s">
        <v>84</v>
      </c>
      <c r="BK149" s="246">
        <f>ROUND(I149*H149,2)</f>
        <v>0</v>
      </c>
      <c r="BL149" s="14" t="s">
        <v>128</v>
      </c>
      <c r="BM149" s="245" t="s">
        <v>212</v>
      </c>
    </row>
    <row r="150" s="2" customFormat="1" ht="16.5" customHeight="1">
      <c r="A150" s="35"/>
      <c r="B150" s="36"/>
      <c r="C150" s="233" t="s">
        <v>7</v>
      </c>
      <c r="D150" s="233" t="s">
        <v>124</v>
      </c>
      <c r="E150" s="234" t="s">
        <v>213</v>
      </c>
      <c r="F150" s="235" t="s">
        <v>214</v>
      </c>
      <c r="G150" s="236" t="s">
        <v>215</v>
      </c>
      <c r="H150" s="237">
        <v>24</v>
      </c>
      <c r="I150" s="238"/>
      <c r="J150" s="239">
        <f>ROUND(I150*H150,2)</f>
        <v>0</v>
      </c>
      <c r="K150" s="240"/>
      <c r="L150" s="41"/>
      <c r="M150" s="241" t="s">
        <v>1</v>
      </c>
      <c r="N150" s="242" t="s">
        <v>41</v>
      </c>
      <c r="O150" s="88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128</v>
      </c>
      <c r="AT150" s="245" t="s">
        <v>124</v>
      </c>
      <c r="AU150" s="245" t="s">
        <v>86</v>
      </c>
      <c r="AY150" s="14" t="s">
        <v>121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84</v>
      </c>
      <c r="BK150" s="246">
        <f>ROUND(I150*H150,2)</f>
        <v>0</v>
      </c>
      <c r="BL150" s="14" t="s">
        <v>128</v>
      </c>
      <c r="BM150" s="245" t="s">
        <v>216</v>
      </c>
    </row>
    <row r="151" s="2" customFormat="1" ht="21.75" customHeight="1">
      <c r="A151" s="35"/>
      <c r="B151" s="36"/>
      <c r="C151" s="233" t="s">
        <v>217</v>
      </c>
      <c r="D151" s="233" t="s">
        <v>124</v>
      </c>
      <c r="E151" s="234" t="s">
        <v>218</v>
      </c>
      <c r="F151" s="235" t="s">
        <v>219</v>
      </c>
      <c r="G151" s="236" t="s">
        <v>169</v>
      </c>
      <c r="H151" s="237">
        <v>1</v>
      </c>
      <c r="I151" s="238"/>
      <c r="J151" s="239">
        <f>ROUND(I151*H151,2)</f>
        <v>0</v>
      </c>
      <c r="K151" s="240"/>
      <c r="L151" s="41"/>
      <c r="M151" s="241" t="s">
        <v>1</v>
      </c>
      <c r="N151" s="242" t="s">
        <v>41</v>
      </c>
      <c r="O151" s="88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5" t="s">
        <v>128</v>
      </c>
      <c r="AT151" s="245" t="s">
        <v>124</v>
      </c>
      <c r="AU151" s="245" t="s">
        <v>86</v>
      </c>
      <c r="AY151" s="14" t="s">
        <v>121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4" t="s">
        <v>84</v>
      </c>
      <c r="BK151" s="246">
        <f>ROUND(I151*H151,2)</f>
        <v>0</v>
      </c>
      <c r="BL151" s="14" t="s">
        <v>128</v>
      </c>
      <c r="BM151" s="245" t="s">
        <v>220</v>
      </c>
    </row>
    <row r="152" s="2" customFormat="1" ht="16.5" customHeight="1">
      <c r="A152" s="35"/>
      <c r="B152" s="36"/>
      <c r="C152" s="233" t="s">
        <v>221</v>
      </c>
      <c r="D152" s="233" t="s">
        <v>124</v>
      </c>
      <c r="E152" s="234" t="s">
        <v>222</v>
      </c>
      <c r="F152" s="235" t="s">
        <v>223</v>
      </c>
      <c r="G152" s="236" t="s">
        <v>162</v>
      </c>
      <c r="H152" s="237">
        <v>0.10000000000000001</v>
      </c>
      <c r="I152" s="238"/>
      <c r="J152" s="239">
        <f>ROUND(I152*H152,2)</f>
        <v>0</v>
      </c>
      <c r="K152" s="240"/>
      <c r="L152" s="41"/>
      <c r="M152" s="241" t="s">
        <v>1</v>
      </c>
      <c r="N152" s="242" t="s">
        <v>41</v>
      </c>
      <c r="O152" s="88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128</v>
      </c>
      <c r="AT152" s="245" t="s">
        <v>124</v>
      </c>
      <c r="AU152" s="245" t="s">
        <v>86</v>
      </c>
      <c r="AY152" s="14" t="s">
        <v>121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84</v>
      </c>
      <c r="BK152" s="246">
        <f>ROUND(I152*H152,2)</f>
        <v>0</v>
      </c>
      <c r="BL152" s="14" t="s">
        <v>128</v>
      </c>
      <c r="BM152" s="245" t="s">
        <v>224</v>
      </c>
    </row>
    <row r="153" s="12" customFormat="1" ht="22.8" customHeight="1">
      <c r="A153" s="12"/>
      <c r="B153" s="217"/>
      <c r="C153" s="218"/>
      <c r="D153" s="219" t="s">
        <v>75</v>
      </c>
      <c r="E153" s="231" t="s">
        <v>225</v>
      </c>
      <c r="F153" s="231" t="s">
        <v>226</v>
      </c>
      <c r="G153" s="218"/>
      <c r="H153" s="218"/>
      <c r="I153" s="221"/>
      <c r="J153" s="232">
        <f>BK153</f>
        <v>0</v>
      </c>
      <c r="K153" s="218"/>
      <c r="L153" s="223"/>
      <c r="M153" s="224"/>
      <c r="N153" s="225"/>
      <c r="O153" s="225"/>
      <c r="P153" s="226">
        <f>SUM(P154:P169)</f>
        <v>0</v>
      </c>
      <c r="Q153" s="225"/>
      <c r="R153" s="226">
        <f>SUM(R154:R169)</f>
        <v>0.10812999999999999</v>
      </c>
      <c r="S153" s="225"/>
      <c r="T153" s="227">
        <f>SUM(T154:T169)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8" t="s">
        <v>86</v>
      </c>
      <c r="AT153" s="229" t="s">
        <v>75</v>
      </c>
      <c r="AU153" s="229" t="s">
        <v>84</v>
      </c>
      <c r="AY153" s="228" t="s">
        <v>121</v>
      </c>
      <c r="BK153" s="230">
        <f>SUM(BK154:BK169)</f>
        <v>0</v>
      </c>
    </row>
    <row r="154" s="2" customFormat="1" ht="21.75" customHeight="1">
      <c r="A154" s="35"/>
      <c r="B154" s="36"/>
      <c r="C154" s="233" t="s">
        <v>227</v>
      </c>
      <c r="D154" s="233" t="s">
        <v>124</v>
      </c>
      <c r="E154" s="234" t="s">
        <v>228</v>
      </c>
      <c r="F154" s="235" t="s">
        <v>229</v>
      </c>
      <c r="G154" s="236" t="s">
        <v>174</v>
      </c>
      <c r="H154" s="237">
        <v>2</v>
      </c>
      <c r="I154" s="238"/>
      <c r="J154" s="239">
        <f>ROUND(I154*H154,2)</f>
        <v>0</v>
      </c>
      <c r="K154" s="240"/>
      <c r="L154" s="41"/>
      <c r="M154" s="241" t="s">
        <v>1</v>
      </c>
      <c r="N154" s="242" t="s">
        <v>41</v>
      </c>
      <c r="O154" s="88"/>
      <c r="P154" s="243">
        <f>O154*H154</f>
        <v>0</v>
      </c>
      <c r="Q154" s="243">
        <v>0.031809999999999998</v>
      </c>
      <c r="R154" s="243">
        <f>Q154*H154</f>
        <v>0.063619999999999996</v>
      </c>
      <c r="S154" s="243">
        <v>0</v>
      </c>
      <c r="T154" s="24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5" t="s">
        <v>128</v>
      </c>
      <c r="AT154" s="245" t="s">
        <v>124</v>
      </c>
      <c r="AU154" s="245" t="s">
        <v>86</v>
      </c>
      <c r="AY154" s="14" t="s">
        <v>121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4" t="s">
        <v>84</v>
      </c>
      <c r="BK154" s="246">
        <f>ROUND(I154*H154,2)</f>
        <v>0</v>
      </c>
      <c r="BL154" s="14" t="s">
        <v>128</v>
      </c>
      <c r="BM154" s="245" t="s">
        <v>230</v>
      </c>
    </row>
    <row r="155" s="2" customFormat="1" ht="21.75" customHeight="1">
      <c r="A155" s="35"/>
      <c r="B155" s="36"/>
      <c r="C155" s="233" t="s">
        <v>231</v>
      </c>
      <c r="D155" s="233" t="s">
        <v>124</v>
      </c>
      <c r="E155" s="234" t="s">
        <v>232</v>
      </c>
      <c r="F155" s="235" t="s">
        <v>233</v>
      </c>
      <c r="G155" s="236" t="s">
        <v>174</v>
      </c>
      <c r="H155" s="237">
        <v>2</v>
      </c>
      <c r="I155" s="238"/>
      <c r="J155" s="239">
        <f>ROUND(I155*H155,2)</f>
        <v>0</v>
      </c>
      <c r="K155" s="240"/>
      <c r="L155" s="41"/>
      <c r="M155" s="241" t="s">
        <v>1</v>
      </c>
      <c r="N155" s="242" t="s">
        <v>41</v>
      </c>
      <c r="O155" s="88"/>
      <c r="P155" s="243">
        <f>O155*H155</f>
        <v>0</v>
      </c>
      <c r="Q155" s="243">
        <v>0.00792</v>
      </c>
      <c r="R155" s="243">
        <f>Q155*H155</f>
        <v>0.01584</v>
      </c>
      <c r="S155" s="243">
        <v>0</v>
      </c>
      <c r="T155" s="24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5" t="s">
        <v>128</v>
      </c>
      <c r="AT155" s="245" t="s">
        <v>124</v>
      </c>
      <c r="AU155" s="245" t="s">
        <v>86</v>
      </c>
      <c r="AY155" s="14" t="s">
        <v>121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4" t="s">
        <v>84</v>
      </c>
      <c r="BK155" s="246">
        <f>ROUND(I155*H155,2)</f>
        <v>0</v>
      </c>
      <c r="BL155" s="14" t="s">
        <v>128</v>
      </c>
      <c r="BM155" s="245" t="s">
        <v>234</v>
      </c>
    </row>
    <row r="156" s="2" customFormat="1" ht="21.75" customHeight="1">
      <c r="A156" s="35"/>
      <c r="B156" s="36"/>
      <c r="C156" s="233" t="s">
        <v>235</v>
      </c>
      <c r="D156" s="233" t="s">
        <v>124</v>
      </c>
      <c r="E156" s="234" t="s">
        <v>236</v>
      </c>
      <c r="F156" s="235" t="s">
        <v>237</v>
      </c>
      <c r="G156" s="236" t="s">
        <v>174</v>
      </c>
      <c r="H156" s="237">
        <v>2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41</v>
      </c>
      <c r="O156" s="88"/>
      <c r="P156" s="243">
        <f>O156*H156</f>
        <v>0</v>
      </c>
      <c r="Q156" s="243">
        <v>0.00067000000000000002</v>
      </c>
      <c r="R156" s="243">
        <f>Q156*H156</f>
        <v>0.0013400000000000001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128</v>
      </c>
      <c r="AT156" s="245" t="s">
        <v>124</v>
      </c>
      <c r="AU156" s="245" t="s">
        <v>86</v>
      </c>
      <c r="AY156" s="14" t="s">
        <v>121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84</v>
      </c>
      <c r="BK156" s="246">
        <f>ROUND(I156*H156,2)</f>
        <v>0</v>
      </c>
      <c r="BL156" s="14" t="s">
        <v>128</v>
      </c>
      <c r="BM156" s="245" t="s">
        <v>238</v>
      </c>
    </row>
    <row r="157" s="2" customFormat="1" ht="21.75" customHeight="1">
      <c r="A157" s="35"/>
      <c r="B157" s="36"/>
      <c r="C157" s="233" t="s">
        <v>239</v>
      </c>
      <c r="D157" s="233" t="s">
        <v>124</v>
      </c>
      <c r="E157" s="234" t="s">
        <v>240</v>
      </c>
      <c r="F157" s="235" t="s">
        <v>241</v>
      </c>
      <c r="G157" s="236" t="s">
        <v>174</v>
      </c>
      <c r="H157" s="237">
        <v>2</v>
      </c>
      <c r="I157" s="238"/>
      <c r="J157" s="239">
        <f>ROUND(I157*H157,2)</f>
        <v>0</v>
      </c>
      <c r="K157" s="240"/>
      <c r="L157" s="41"/>
      <c r="M157" s="241" t="s">
        <v>1</v>
      </c>
      <c r="N157" s="242" t="s">
        <v>41</v>
      </c>
      <c r="O157" s="88"/>
      <c r="P157" s="243">
        <f>O157*H157</f>
        <v>0</v>
      </c>
      <c r="Q157" s="243">
        <v>0.00077999999999999999</v>
      </c>
      <c r="R157" s="243">
        <f>Q157*H157</f>
        <v>0.00156</v>
      </c>
      <c r="S157" s="243">
        <v>0</v>
      </c>
      <c r="T157" s="24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5" t="s">
        <v>128</v>
      </c>
      <c r="AT157" s="245" t="s">
        <v>124</v>
      </c>
      <c r="AU157" s="245" t="s">
        <v>86</v>
      </c>
      <c r="AY157" s="14" t="s">
        <v>121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4" t="s">
        <v>84</v>
      </c>
      <c r="BK157" s="246">
        <f>ROUND(I157*H157,2)</f>
        <v>0</v>
      </c>
      <c r="BL157" s="14" t="s">
        <v>128</v>
      </c>
      <c r="BM157" s="245" t="s">
        <v>242</v>
      </c>
    </row>
    <row r="158" s="2" customFormat="1" ht="21.75" customHeight="1">
      <c r="A158" s="35"/>
      <c r="B158" s="36"/>
      <c r="C158" s="233" t="s">
        <v>243</v>
      </c>
      <c r="D158" s="233" t="s">
        <v>124</v>
      </c>
      <c r="E158" s="234" t="s">
        <v>244</v>
      </c>
      <c r="F158" s="235" t="s">
        <v>245</v>
      </c>
      <c r="G158" s="236" t="s">
        <v>174</v>
      </c>
      <c r="H158" s="237">
        <v>4</v>
      </c>
      <c r="I158" s="238"/>
      <c r="J158" s="239">
        <f>ROUND(I158*H158,2)</f>
        <v>0</v>
      </c>
      <c r="K158" s="240"/>
      <c r="L158" s="41"/>
      <c r="M158" s="241" t="s">
        <v>1</v>
      </c>
      <c r="N158" s="242" t="s">
        <v>41</v>
      </c>
      <c r="O158" s="88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128</v>
      </c>
      <c r="AT158" s="245" t="s">
        <v>124</v>
      </c>
      <c r="AU158" s="245" t="s">
        <v>86</v>
      </c>
      <c r="AY158" s="14" t="s">
        <v>121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84</v>
      </c>
      <c r="BK158" s="246">
        <f>ROUND(I158*H158,2)</f>
        <v>0</v>
      </c>
      <c r="BL158" s="14" t="s">
        <v>128</v>
      </c>
      <c r="BM158" s="245" t="s">
        <v>246</v>
      </c>
    </row>
    <row r="159" s="2" customFormat="1" ht="16.5" customHeight="1">
      <c r="A159" s="35"/>
      <c r="B159" s="36"/>
      <c r="C159" s="233" t="s">
        <v>247</v>
      </c>
      <c r="D159" s="233" t="s">
        <v>124</v>
      </c>
      <c r="E159" s="234" t="s">
        <v>248</v>
      </c>
      <c r="F159" s="235" t="s">
        <v>249</v>
      </c>
      <c r="G159" s="236" t="s">
        <v>169</v>
      </c>
      <c r="H159" s="237">
        <v>14</v>
      </c>
      <c r="I159" s="238"/>
      <c r="J159" s="239">
        <f>ROUND(I159*H159,2)</f>
        <v>0</v>
      </c>
      <c r="K159" s="240"/>
      <c r="L159" s="41"/>
      <c r="M159" s="241" t="s">
        <v>1</v>
      </c>
      <c r="N159" s="242" t="s">
        <v>41</v>
      </c>
      <c r="O159" s="88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5" t="s">
        <v>128</v>
      </c>
      <c r="AT159" s="245" t="s">
        <v>124</v>
      </c>
      <c r="AU159" s="245" t="s">
        <v>86</v>
      </c>
      <c r="AY159" s="14" t="s">
        <v>121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4" t="s">
        <v>84</v>
      </c>
      <c r="BK159" s="246">
        <f>ROUND(I159*H159,2)</f>
        <v>0</v>
      </c>
      <c r="BL159" s="14" t="s">
        <v>128</v>
      </c>
      <c r="BM159" s="245" t="s">
        <v>250</v>
      </c>
    </row>
    <row r="160" s="2" customFormat="1" ht="21.75" customHeight="1">
      <c r="A160" s="35"/>
      <c r="B160" s="36"/>
      <c r="C160" s="233" t="s">
        <v>251</v>
      </c>
      <c r="D160" s="233" t="s">
        <v>124</v>
      </c>
      <c r="E160" s="234" t="s">
        <v>252</v>
      </c>
      <c r="F160" s="235" t="s">
        <v>253</v>
      </c>
      <c r="G160" s="236" t="s">
        <v>169</v>
      </c>
      <c r="H160" s="237">
        <v>1</v>
      </c>
      <c r="I160" s="238"/>
      <c r="J160" s="239">
        <f>ROUND(I160*H160,2)</f>
        <v>0</v>
      </c>
      <c r="K160" s="240"/>
      <c r="L160" s="41"/>
      <c r="M160" s="241" t="s">
        <v>1</v>
      </c>
      <c r="N160" s="242" t="s">
        <v>41</v>
      </c>
      <c r="O160" s="88"/>
      <c r="P160" s="243">
        <f>O160*H160</f>
        <v>0</v>
      </c>
      <c r="Q160" s="243">
        <v>0.00547</v>
      </c>
      <c r="R160" s="243">
        <f>Q160*H160</f>
        <v>0.00547</v>
      </c>
      <c r="S160" s="243">
        <v>0</v>
      </c>
      <c r="T160" s="24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5" t="s">
        <v>128</v>
      </c>
      <c r="AT160" s="245" t="s">
        <v>124</v>
      </c>
      <c r="AU160" s="245" t="s">
        <v>86</v>
      </c>
      <c r="AY160" s="14" t="s">
        <v>121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4" t="s">
        <v>84</v>
      </c>
      <c r="BK160" s="246">
        <f>ROUND(I160*H160,2)</f>
        <v>0</v>
      </c>
      <c r="BL160" s="14" t="s">
        <v>128</v>
      </c>
      <c r="BM160" s="245" t="s">
        <v>254</v>
      </c>
    </row>
    <row r="161" s="2" customFormat="1" ht="21.75" customHeight="1">
      <c r="A161" s="35"/>
      <c r="B161" s="36"/>
      <c r="C161" s="233" t="s">
        <v>255</v>
      </c>
      <c r="D161" s="233" t="s">
        <v>124</v>
      </c>
      <c r="E161" s="234" t="s">
        <v>256</v>
      </c>
      <c r="F161" s="235" t="s">
        <v>257</v>
      </c>
      <c r="G161" s="236" t="s">
        <v>169</v>
      </c>
      <c r="H161" s="237">
        <v>2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41</v>
      </c>
      <c r="O161" s="88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5" t="s">
        <v>128</v>
      </c>
      <c r="AT161" s="245" t="s">
        <v>124</v>
      </c>
      <c r="AU161" s="245" t="s">
        <v>86</v>
      </c>
      <c r="AY161" s="14" t="s">
        <v>121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4" t="s">
        <v>84</v>
      </c>
      <c r="BK161" s="246">
        <f>ROUND(I161*H161,2)</f>
        <v>0</v>
      </c>
      <c r="BL161" s="14" t="s">
        <v>128</v>
      </c>
      <c r="BM161" s="245" t="s">
        <v>258</v>
      </c>
    </row>
    <row r="162" s="2" customFormat="1" ht="21.75" customHeight="1">
      <c r="A162" s="35"/>
      <c r="B162" s="36"/>
      <c r="C162" s="247" t="s">
        <v>133</v>
      </c>
      <c r="D162" s="247" t="s">
        <v>130</v>
      </c>
      <c r="E162" s="248" t="s">
        <v>259</v>
      </c>
      <c r="F162" s="249" t="s">
        <v>260</v>
      </c>
      <c r="G162" s="250" t="s">
        <v>174</v>
      </c>
      <c r="H162" s="251">
        <v>1</v>
      </c>
      <c r="I162" s="252"/>
      <c r="J162" s="253">
        <f>ROUND(I162*H162,2)</f>
        <v>0</v>
      </c>
      <c r="K162" s="254"/>
      <c r="L162" s="255"/>
      <c r="M162" s="256" t="s">
        <v>1</v>
      </c>
      <c r="N162" s="257" t="s">
        <v>41</v>
      </c>
      <c r="O162" s="88"/>
      <c r="P162" s="243">
        <f>O162*H162</f>
        <v>0</v>
      </c>
      <c r="Q162" s="243">
        <v>0.0035999999999999999</v>
      </c>
      <c r="R162" s="243">
        <f>Q162*H162</f>
        <v>0.0035999999999999999</v>
      </c>
      <c r="S162" s="243">
        <v>0</v>
      </c>
      <c r="T162" s="24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5" t="s">
        <v>133</v>
      </c>
      <c r="AT162" s="245" t="s">
        <v>130</v>
      </c>
      <c r="AU162" s="245" t="s">
        <v>86</v>
      </c>
      <c r="AY162" s="14" t="s">
        <v>121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4" t="s">
        <v>84</v>
      </c>
      <c r="BK162" s="246">
        <f>ROUND(I162*H162,2)</f>
        <v>0</v>
      </c>
      <c r="BL162" s="14" t="s">
        <v>128</v>
      </c>
      <c r="BM162" s="245" t="s">
        <v>261</v>
      </c>
    </row>
    <row r="163" s="2" customFormat="1" ht="21.75" customHeight="1">
      <c r="A163" s="35"/>
      <c r="B163" s="36"/>
      <c r="C163" s="247" t="s">
        <v>262</v>
      </c>
      <c r="D163" s="247" t="s">
        <v>130</v>
      </c>
      <c r="E163" s="248" t="s">
        <v>263</v>
      </c>
      <c r="F163" s="249" t="s">
        <v>264</v>
      </c>
      <c r="G163" s="250" t="s">
        <v>174</v>
      </c>
      <c r="H163" s="251">
        <v>1</v>
      </c>
      <c r="I163" s="252"/>
      <c r="J163" s="253">
        <f>ROUND(I163*H163,2)</f>
        <v>0</v>
      </c>
      <c r="K163" s="254"/>
      <c r="L163" s="255"/>
      <c r="M163" s="256" t="s">
        <v>1</v>
      </c>
      <c r="N163" s="257" t="s">
        <v>41</v>
      </c>
      <c r="O163" s="88"/>
      <c r="P163" s="243">
        <f>O163*H163</f>
        <v>0</v>
      </c>
      <c r="Q163" s="243">
        <v>0.0025999999999999999</v>
      </c>
      <c r="R163" s="243">
        <f>Q163*H163</f>
        <v>0.0025999999999999999</v>
      </c>
      <c r="S163" s="243">
        <v>0</v>
      </c>
      <c r="T163" s="24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5" t="s">
        <v>133</v>
      </c>
      <c r="AT163" s="245" t="s">
        <v>130</v>
      </c>
      <c r="AU163" s="245" t="s">
        <v>86</v>
      </c>
      <c r="AY163" s="14" t="s">
        <v>121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4" t="s">
        <v>84</v>
      </c>
      <c r="BK163" s="246">
        <f>ROUND(I163*H163,2)</f>
        <v>0</v>
      </c>
      <c r="BL163" s="14" t="s">
        <v>128</v>
      </c>
      <c r="BM163" s="245" t="s">
        <v>265</v>
      </c>
    </row>
    <row r="164" s="2" customFormat="1" ht="21.75" customHeight="1">
      <c r="A164" s="35"/>
      <c r="B164" s="36"/>
      <c r="C164" s="233" t="s">
        <v>266</v>
      </c>
      <c r="D164" s="233" t="s">
        <v>124</v>
      </c>
      <c r="E164" s="234" t="s">
        <v>267</v>
      </c>
      <c r="F164" s="235" t="s">
        <v>268</v>
      </c>
      <c r="G164" s="236" t="s">
        <v>169</v>
      </c>
      <c r="H164" s="237">
        <v>1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41</v>
      </c>
      <c r="O164" s="88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5" t="s">
        <v>128</v>
      </c>
      <c r="AT164" s="245" t="s">
        <v>124</v>
      </c>
      <c r="AU164" s="245" t="s">
        <v>86</v>
      </c>
      <c r="AY164" s="14" t="s">
        <v>121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4" t="s">
        <v>84</v>
      </c>
      <c r="BK164" s="246">
        <f>ROUND(I164*H164,2)</f>
        <v>0</v>
      </c>
      <c r="BL164" s="14" t="s">
        <v>128</v>
      </c>
      <c r="BM164" s="245" t="s">
        <v>269</v>
      </c>
    </row>
    <row r="165" s="2" customFormat="1" ht="21.75" customHeight="1">
      <c r="A165" s="35"/>
      <c r="B165" s="36"/>
      <c r="C165" s="247" t="s">
        <v>270</v>
      </c>
      <c r="D165" s="247" t="s">
        <v>130</v>
      </c>
      <c r="E165" s="248" t="s">
        <v>271</v>
      </c>
      <c r="F165" s="249" t="s">
        <v>272</v>
      </c>
      <c r="G165" s="250" t="s">
        <v>174</v>
      </c>
      <c r="H165" s="251">
        <v>1</v>
      </c>
      <c r="I165" s="252"/>
      <c r="J165" s="253">
        <f>ROUND(I165*H165,2)</f>
        <v>0</v>
      </c>
      <c r="K165" s="254"/>
      <c r="L165" s="255"/>
      <c r="M165" s="256" t="s">
        <v>1</v>
      </c>
      <c r="N165" s="257" t="s">
        <v>41</v>
      </c>
      <c r="O165" s="88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5" t="s">
        <v>133</v>
      </c>
      <c r="AT165" s="245" t="s">
        <v>130</v>
      </c>
      <c r="AU165" s="245" t="s">
        <v>86</v>
      </c>
      <c r="AY165" s="14" t="s">
        <v>121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4" t="s">
        <v>84</v>
      </c>
      <c r="BK165" s="246">
        <f>ROUND(I165*H165,2)</f>
        <v>0</v>
      </c>
      <c r="BL165" s="14" t="s">
        <v>128</v>
      </c>
      <c r="BM165" s="245" t="s">
        <v>273</v>
      </c>
    </row>
    <row r="166" s="2" customFormat="1" ht="21.75" customHeight="1">
      <c r="A166" s="35"/>
      <c r="B166" s="36"/>
      <c r="C166" s="233" t="s">
        <v>274</v>
      </c>
      <c r="D166" s="233" t="s">
        <v>124</v>
      </c>
      <c r="E166" s="234" t="s">
        <v>275</v>
      </c>
      <c r="F166" s="235" t="s">
        <v>276</v>
      </c>
      <c r="G166" s="236" t="s">
        <v>169</v>
      </c>
      <c r="H166" s="237">
        <v>1</v>
      </c>
      <c r="I166" s="238"/>
      <c r="J166" s="239">
        <f>ROUND(I166*H166,2)</f>
        <v>0</v>
      </c>
      <c r="K166" s="240"/>
      <c r="L166" s="41"/>
      <c r="M166" s="241" t="s">
        <v>1</v>
      </c>
      <c r="N166" s="242" t="s">
        <v>41</v>
      </c>
      <c r="O166" s="88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5" t="s">
        <v>128</v>
      </c>
      <c r="AT166" s="245" t="s">
        <v>124</v>
      </c>
      <c r="AU166" s="245" t="s">
        <v>86</v>
      </c>
      <c r="AY166" s="14" t="s">
        <v>121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4" t="s">
        <v>84</v>
      </c>
      <c r="BK166" s="246">
        <f>ROUND(I166*H166,2)</f>
        <v>0</v>
      </c>
      <c r="BL166" s="14" t="s">
        <v>128</v>
      </c>
      <c r="BM166" s="245" t="s">
        <v>277</v>
      </c>
    </row>
    <row r="167" s="2" customFormat="1" ht="21.75" customHeight="1">
      <c r="A167" s="35"/>
      <c r="B167" s="36"/>
      <c r="C167" s="233" t="s">
        <v>278</v>
      </c>
      <c r="D167" s="233" t="s">
        <v>124</v>
      </c>
      <c r="E167" s="234" t="s">
        <v>279</v>
      </c>
      <c r="F167" s="235" t="s">
        <v>280</v>
      </c>
      <c r="G167" s="236" t="s">
        <v>169</v>
      </c>
      <c r="H167" s="237">
        <v>1</v>
      </c>
      <c r="I167" s="238"/>
      <c r="J167" s="239">
        <f>ROUND(I167*H167,2)</f>
        <v>0</v>
      </c>
      <c r="K167" s="240"/>
      <c r="L167" s="41"/>
      <c r="M167" s="241" t="s">
        <v>1</v>
      </c>
      <c r="N167" s="242" t="s">
        <v>41</v>
      </c>
      <c r="O167" s="88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5" t="s">
        <v>128</v>
      </c>
      <c r="AT167" s="245" t="s">
        <v>124</v>
      </c>
      <c r="AU167" s="245" t="s">
        <v>86</v>
      </c>
      <c r="AY167" s="14" t="s">
        <v>121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4" t="s">
        <v>84</v>
      </c>
      <c r="BK167" s="246">
        <f>ROUND(I167*H167,2)</f>
        <v>0</v>
      </c>
      <c r="BL167" s="14" t="s">
        <v>128</v>
      </c>
      <c r="BM167" s="245" t="s">
        <v>281</v>
      </c>
    </row>
    <row r="168" s="2" customFormat="1" ht="33" customHeight="1">
      <c r="A168" s="35"/>
      <c r="B168" s="36"/>
      <c r="C168" s="233" t="s">
        <v>282</v>
      </c>
      <c r="D168" s="233" t="s">
        <v>124</v>
      </c>
      <c r="E168" s="234" t="s">
        <v>283</v>
      </c>
      <c r="F168" s="235" t="s">
        <v>284</v>
      </c>
      <c r="G168" s="236" t="s">
        <v>169</v>
      </c>
      <c r="H168" s="237">
        <v>1</v>
      </c>
      <c r="I168" s="238"/>
      <c r="J168" s="239">
        <f>ROUND(I168*H168,2)</f>
        <v>0</v>
      </c>
      <c r="K168" s="240"/>
      <c r="L168" s="41"/>
      <c r="M168" s="241" t="s">
        <v>1</v>
      </c>
      <c r="N168" s="242" t="s">
        <v>41</v>
      </c>
      <c r="O168" s="88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5" t="s">
        <v>128</v>
      </c>
      <c r="AT168" s="245" t="s">
        <v>124</v>
      </c>
      <c r="AU168" s="245" t="s">
        <v>86</v>
      </c>
      <c r="AY168" s="14" t="s">
        <v>121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4" t="s">
        <v>84</v>
      </c>
      <c r="BK168" s="246">
        <f>ROUND(I168*H168,2)</f>
        <v>0</v>
      </c>
      <c r="BL168" s="14" t="s">
        <v>128</v>
      </c>
      <c r="BM168" s="245" t="s">
        <v>285</v>
      </c>
    </row>
    <row r="169" s="2" customFormat="1" ht="16.5" customHeight="1">
      <c r="A169" s="35"/>
      <c r="B169" s="36"/>
      <c r="C169" s="233" t="s">
        <v>286</v>
      </c>
      <c r="D169" s="233" t="s">
        <v>124</v>
      </c>
      <c r="E169" s="234" t="s">
        <v>287</v>
      </c>
      <c r="F169" s="235" t="s">
        <v>223</v>
      </c>
      <c r="G169" s="236" t="s">
        <v>162</v>
      </c>
      <c r="H169" s="237">
        <v>0.094</v>
      </c>
      <c r="I169" s="238"/>
      <c r="J169" s="239">
        <f>ROUND(I169*H169,2)</f>
        <v>0</v>
      </c>
      <c r="K169" s="240"/>
      <c r="L169" s="41"/>
      <c r="M169" s="241" t="s">
        <v>1</v>
      </c>
      <c r="N169" s="242" t="s">
        <v>41</v>
      </c>
      <c r="O169" s="88"/>
      <c r="P169" s="243">
        <f>O169*H169</f>
        <v>0</v>
      </c>
      <c r="Q169" s="243">
        <v>0.14999999999999999</v>
      </c>
      <c r="R169" s="243">
        <f>Q169*H169</f>
        <v>0.0141</v>
      </c>
      <c r="S169" s="243">
        <v>0</v>
      </c>
      <c r="T169" s="24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5" t="s">
        <v>128</v>
      </c>
      <c r="AT169" s="245" t="s">
        <v>124</v>
      </c>
      <c r="AU169" s="245" t="s">
        <v>86</v>
      </c>
      <c r="AY169" s="14" t="s">
        <v>121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4" t="s">
        <v>84</v>
      </c>
      <c r="BK169" s="246">
        <f>ROUND(I169*H169,2)</f>
        <v>0</v>
      </c>
      <c r="BL169" s="14" t="s">
        <v>128</v>
      </c>
      <c r="BM169" s="245" t="s">
        <v>288</v>
      </c>
    </row>
    <row r="170" s="12" customFormat="1" ht="22.8" customHeight="1">
      <c r="A170" s="12"/>
      <c r="B170" s="217"/>
      <c r="C170" s="218"/>
      <c r="D170" s="219" t="s">
        <v>75</v>
      </c>
      <c r="E170" s="231" t="s">
        <v>289</v>
      </c>
      <c r="F170" s="231" t="s">
        <v>290</v>
      </c>
      <c r="G170" s="218"/>
      <c r="H170" s="218"/>
      <c r="I170" s="221"/>
      <c r="J170" s="232">
        <f>BK170</f>
        <v>0</v>
      </c>
      <c r="K170" s="218"/>
      <c r="L170" s="223"/>
      <c r="M170" s="224"/>
      <c r="N170" s="225"/>
      <c r="O170" s="225"/>
      <c r="P170" s="226">
        <f>SUM(P171:P186)</f>
        <v>0</v>
      </c>
      <c r="Q170" s="225"/>
      <c r="R170" s="226">
        <f>SUM(R171:R186)</f>
        <v>0.33375999999999995</v>
      </c>
      <c r="S170" s="225"/>
      <c r="T170" s="227">
        <f>SUM(T171:T186)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8" t="s">
        <v>86</v>
      </c>
      <c r="AT170" s="229" t="s">
        <v>75</v>
      </c>
      <c r="AU170" s="229" t="s">
        <v>84</v>
      </c>
      <c r="AY170" s="228" t="s">
        <v>121</v>
      </c>
      <c r="BK170" s="230">
        <f>SUM(BK171:BK186)</f>
        <v>0</v>
      </c>
    </row>
    <row r="171" s="2" customFormat="1" ht="21.75" customHeight="1">
      <c r="A171" s="35"/>
      <c r="B171" s="36"/>
      <c r="C171" s="233" t="s">
        <v>291</v>
      </c>
      <c r="D171" s="233" t="s">
        <v>124</v>
      </c>
      <c r="E171" s="234" t="s">
        <v>292</v>
      </c>
      <c r="F171" s="235" t="s">
        <v>293</v>
      </c>
      <c r="G171" s="236" t="s">
        <v>127</v>
      </c>
      <c r="H171" s="237">
        <v>3</v>
      </c>
      <c r="I171" s="238"/>
      <c r="J171" s="239">
        <f>ROUND(I171*H171,2)</f>
        <v>0</v>
      </c>
      <c r="K171" s="240"/>
      <c r="L171" s="41"/>
      <c r="M171" s="241" t="s">
        <v>1</v>
      </c>
      <c r="N171" s="242" t="s">
        <v>41</v>
      </c>
      <c r="O171" s="88"/>
      <c r="P171" s="243">
        <f>O171*H171</f>
        <v>0</v>
      </c>
      <c r="Q171" s="243">
        <v>0.00158</v>
      </c>
      <c r="R171" s="243">
        <f>Q171*H171</f>
        <v>0.0047400000000000003</v>
      </c>
      <c r="S171" s="243">
        <v>0</v>
      </c>
      <c r="T171" s="24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5" t="s">
        <v>128</v>
      </c>
      <c r="AT171" s="245" t="s">
        <v>124</v>
      </c>
      <c r="AU171" s="245" t="s">
        <v>86</v>
      </c>
      <c r="AY171" s="14" t="s">
        <v>121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4" t="s">
        <v>84</v>
      </c>
      <c r="BK171" s="246">
        <f>ROUND(I171*H171,2)</f>
        <v>0</v>
      </c>
      <c r="BL171" s="14" t="s">
        <v>128</v>
      </c>
      <c r="BM171" s="245" t="s">
        <v>294</v>
      </c>
    </row>
    <row r="172" s="2" customFormat="1" ht="21.75" customHeight="1">
      <c r="A172" s="35"/>
      <c r="B172" s="36"/>
      <c r="C172" s="233" t="s">
        <v>295</v>
      </c>
      <c r="D172" s="233" t="s">
        <v>124</v>
      </c>
      <c r="E172" s="234" t="s">
        <v>296</v>
      </c>
      <c r="F172" s="235" t="s">
        <v>297</v>
      </c>
      <c r="G172" s="236" t="s">
        <v>127</v>
      </c>
      <c r="H172" s="237">
        <v>1</v>
      </c>
      <c r="I172" s="238"/>
      <c r="J172" s="239">
        <f>ROUND(I172*H172,2)</f>
        <v>0</v>
      </c>
      <c r="K172" s="240"/>
      <c r="L172" s="41"/>
      <c r="M172" s="241" t="s">
        <v>1</v>
      </c>
      <c r="N172" s="242" t="s">
        <v>41</v>
      </c>
      <c r="O172" s="88"/>
      <c r="P172" s="243">
        <f>O172*H172</f>
        <v>0</v>
      </c>
      <c r="Q172" s="243">
        <v>0.00199</v>
      </c>
      <c r="R172" s="243">
        <f>Q172*H172</f>
        <v>0.00199</v>
      </c>
      <c r="S172" s="243">
        <v>0</v>
      </c>
      <c r="T172" s="24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5" t="s">
        <v>128</v>
      </c>
      <c r="AT172" s="245" t="s">
        <v>124</v>
      </c>
      <c r="AU172" s="245" t="s">
        <v>86</v>
      </c>
      <c r="AY172" s="14" t="s">
        <v>121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4" t="s">
        <v>84</v>
      </c>
      <c r="BK172" s="246">
        <f>ROUND(I172*H172,2)</f>
        <v>0</v>
      </c>
      <c r="BL172" s="14" t="s">
        <v>128</v>
      </c>
      <c r="BM172" s="245" t="s">
        <v>298</v>
      </c>
    </row>
    <row r="173" s="2" customFormat="1" ht="21.75" customHeight="1">
      <c r="A173" s="35"/>
      <c r="B173" s="36"/>
      <c r="C173" s="233" t="s">
        <v>299</v>
      </c>
      <c r="D173" s="233" t="s">
        <v>124</v>
      </c>
      <c r="E173" s="234" t="s">
        <v>300</v>
      </c>
      <c r="F173" s="235" t="s">
        <v>301</v>
      </c>
      <c r="G173" s="236" t="s">
        <v>127</v>
      </c>
      <c r="H173" s="237">
        <v>12</v>
      </c>
      <c r="I173" s="238"/>
      <c r="J173" s="239">
        <f>ROUND(I173*H173,2)</f>
        <v>0</v>
      </c>
      <c r="K173" s="240"/>
      <c r="L173" s="41"/>
      <c r="M173" s="241" t="s">
        <v>1</v>
      </c>
      <c r="N173" s="242" t="s">
        <v>41</v>
      </c>
      <c r="O173" s="88"/>
      <c r="P173" s="243">
        <f>O173*H173</f>
        <v>0</v>
      </c>
      <c r="Q173" s="243">
        <v>0.00296</v>
      </c>
      <c r="R173" s="243">
        <f>Q173*H173</f>
        <v>0.035519999999999996</v>
      </c>
      <c r="S173" s="243">
        <v>0</v>
      </c>
      <c r="T173" s="24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5" t="s">
        <v>128</v>
      </c>
      <c r="AT173" s="245" t="s">
        <v>124</v>
      </c>
      <c r="AU173" s="245" t="s">
        <v>86</v>
      </c>
      <c r="AY173" s="14" t="s">
        <v>121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4" t="s">
        <v>84</v>
      </c>
      <c r="BK173" s="246">
        <f>ROUND(I173*H173,2)</f>
        <v>0</v>
      </c>
      <c r="BL173" s="14" t="s">
        <v>128</v>
      </c>
      <c r="BM173" s="245" t="s">
        <v>302</v>
      </c>
    </row>
    <row r="174" s="2" customFormat="1" ht="21.75" customHeight="1">
      <c r="A174" s="35"/>
      <c r="B174" s="36"/>
      <c r="C174" s="233" t="s">
        <v>303</v>
      </c>
      <c r="D174" s="233" t="s">
        <v>124</v>
      </c>
      <c r="E174" s="234" t="s">
        <v>304</v>
      </c>
      <c r="F174" s="235" t="s">
        <v>305</v>
      </c>
      <c r="G174" s="236" t="s">
        <v>127</v>
      </c>
      <c r="H174" s="237">
        <v>10</v>
      </c>
      <c r="I174" s="238"/>
      <c r="J174" s="239">
        <f>ROUND(I174*H174,2)</f>
        <v>0</v>
      </c>
      <c r="K174" s="240"/>
      <c r="L174" s="41"/>
      <c r="M174" s="241" t="s">
        <v>1</v>
      </c>
      <c r="N174" s="242" t="s">
        <v>41</v>
      </c>
      <c r="O174" s="88"/>
      <c r="P174" s="243">
        <f>O174*H174</f>
        <v>0</v>
      </c>
      <c r="Q174" s="243">
        <v>0.0037599999999999999</v>
      </c>
      <c r="R174" s="243">
        <f>Q174*H174</f>
        <v>0.037600000000000001</v>
      </c>
      <c r="S174" s="243">
        <v>0</v>
      </c>
      <c r="T174" s="24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5" t="s">
        <v>128</v>
      </c>
      <c r="AT174" s="245" t="s">
        <v>124</v>
      </c>
      <c r="AU174" s="245" t="s">
        <v>86</v>
      </c>
      <c r="AY174" s="14" t="s">
        <v>121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4" t="s">
        <v>84</v>
      </c>
      <c r="BK174" s="246">
        <f>ROUND(I174*H174,2)</f>
        <v>0</v>
      </c>
      <c r="BL174" s="14" t="s">
        <v>128</v>
      </c>
      <c r="BM174" s="245" t="s">
        <v>306</v>
      </c>
    </row>
    <row r="175" s="2" customFormat="1" ht="21.75" customHeight="1">
      <c r="A175" s="35"/>
      <c r="B175" s="36"/>
      <c r="C175" s="233" t="s">
        <v>307</v>
      </c>
      <c r="D175" s="233" t="s">
        <v>124</v>
      </c>
      <c r="E175" s="234" t="s">
        <v>308</v>
      </c>
      <c r="F175" s="235" t="s">
        <v>309</v>
      </c>
      <c r="G175" s="236" t="s">
        <v>127</v>
      </c>
      <c r="H175" s="237">
        <v>27</v>
      </c>
      <c r="I175" s="238"/>
      <c r="J175" s="239">
        <f>ROUND(I175*H175,2)</f>
        <v>0</v>
      </c>
      <c r="K175" s="240"/>
      <c r="L175" s="41"/>
      <c r="M175" s="241" t="s">
        <v>1</v>
      </c>
      <c r="N175" s="242" t="s">
        <v>41</v>
      </c>
      <c r="O175" s="88"/>
      <c r="P175" s="243">
        <f>O175*H175</f>
        <v>0</v>
      </c>
      <c r="Q175" s="243">
        <v>0.0062899999999999996</v>
      </c>
      <c r="R175" s="243">
        <f>Q175*H175</f>
        <v>0.16982999999999998</v>
      </c>
      <c r="S175" s="243">
        <v>0</v>
      </c>
      <c r="T175" s="24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5" t="s">
        <v>128</v>
      </c>
      <c r="AT175" s="245" t="s">
        <v>124</v>
      </c>
      <c r="AU175" s="245" t="s">
        <v>86</v>
      </c>
      <c r="AY175" s="14" t="s">
        <v>121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4" t="s">
        <v>84</v>
      </c>
      <c r="BK175" s="246">
        <f>ROUND(I175*H175,2)</f>
        <v>0</v>
      </c>
      <c r="BL175" s="14" t="s">
        <v>128</v>
      </c>
      <c r="BM175" s="245" t="s">
        <v>310</v>
      </c>
    </row>
    <row r="176" s="2" customFormat="1" ht="16.5" customHeight="1">
      <c r="A176" s="35"/>
      <c r="B176" s="36"/>
      <c r="C176" s="233" t="s">
        <v>311</v>
      </c>
      <c r="D176" s="233" t="s">
        <v>124</v>
      </c>
      <c r="E176" s="234" t="s">
        <v>312</v>
      </c>
      <c r="F176" s="235" t="s">
        <v>313</v>
      </c>
      <c r="G176" s="236" t="s">
        <v>127</v>
      </c>
      <c r="H176" s="237">
        <v>26</v>
      </c>
      <c r="I176" s="238"/>
      <c r="J176" s="239">
        <f>ROUND(I176*H176,2)</f>
        <v>0</v>
      </c>
      <c r="K176" s="240"/>
      <c r="L176" s="41"/>
      <c r="M176" s="241" t="s">
        <v>1</v>
      </c>
      <c r="N176" s="242" t="s">
        <v>41</v>
      </c>
      <c r="O176" s="88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5" t="s">
        <v>128</v>
      </c>
      <c r="AT176" s="245" t="s">
        <v>124</v>
      </c>
      <c r="AU176" s="245" t="s">
        <v>86</v>
      </c>
      <c r="AY176" s="14" t="s">
        <v>121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4" t="s">
        <v>84</v>
      </c>
      <c r="BK176" s="246">
        <f>ROUND(I176*H176,2)</f>
        <v>0</v>
      </c>
      <c r="BL176" s="14" t="s">
        <v>128</v>
      </c>
      <c r="BM176" s="245" t="s">
        <v>314</v>
      </c>
    </row>
    <row r="177" s="2" customFormat="1" ht="16.5" customHeight="1">
      <c r="A177" s="35"/>
      <c r="B177" s="36"/>
      <c r="C177" s="233" t="s">
        <v>315</v>
      </c>
      <c r="D177" s="233" t="s">
        <v>124</v>
      </c>
      <c r="E177" s="234" t="s">
        <v>316</v>
      </c>
      <c r="F177" s="235" t="s">
        <v>317</v>
      </c>
      <c r="G177" s="236" t="s">
        <v>127</v>
      </c>
      <c r="H177" s="237">
        <v>27</v>
      </c>
      <c r="I177" s="238"/>
      <c r="J177" s="239">
        <f>ROUND(I177*H177,2)</f>
        <v>0</v>
      </c>
      <c r="K177" s="240"/>
      <c r="L177" s="41"/>
      <c r="M177" s="241" t="s">
        <v>1</v>
      </c>
      <c r="N177" s="242" t="s">
        <v>41</v>
      </c>
      <c r="O177" s="88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5" t="s">
        <v>128</v>
      </c>
      <c r="AT177" s="245" t="s">
        <v>124</v>
      </c>
      <c r="AU177" s="245" t="s">
        <v>86</v>
      </c>
      <c r="AY177" s="14" t="s">
        <v>121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4" t="s">
        <v>84</v>
      </c>
      <c r="BK177" s="246">
        <f>ROUND(I177*H177,2)</f>
        <v>0</v>
      </c>
      <c r="BL177" s="14" t="s">
        <v>128</v>
      </c>
      <c r="BM177" s="245" t="s">
        <v>318</v>
      </c>
    </row>
    <row r="178" s="2" customFormat="1" ht="21.75" customHeight="1">
      <c r="A178" s="35"/>
      <c r="B178" s="36"/>
      <c r="C178" s="233" t="s">
        <v>319</v>
      </c>
      <c r="D178" s="233" t="s">
        <v>124</v>
      </c>
      <c r="E178" s="234" t="s">
        <v>320</v>
      </c>
      <c r="F178" s="235" t="s">
        <v>321</v>
      </c>
      <c r="G178" s="236" t="s">
        <v>127</v>
      </c>
      <c r="H178" s="237">
        <v>77</v>
      </c>
      <c r="I178" s="238"/>
      <c r="J178" s="239">
        <f>ROUND(I178*H178,2)</f>
        <v>0</v>
      </c>
      <c r="K178" s="240"/>
      <c r="L178" s="41"/>
      <c r="M178" s="241" t="s">
        <v>1</v>
      </c>
      <c r="N178" s="242" t="s">
        <v>41</v>
      </c>
      <c r="O178" s="88"/>
      <c r="P178" s="243">
        <f>O178*H178</f>
        <v>0</v>
      </c>
      <c r="Q178" s="243">
        <v>0.00012999999999999999</v>
      </c>
      <c r="R178" s="243">
        <f>Q178*H178</f>
        <v>0.01001</v>
      </c>
      <c r="S178" s="243">
        <v>0</v>
      </c>
      <c r="T178" s="24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5" t="s">
        <v>128</v>
      </c>
      <c r="AT178" s="245" t="s">
        <v>124</v>
      </c>
      <c r="AU178" s="245" t="s">
        <v>86</v>
      </c>
      <c r="AY178" s="14" t="s">
        <v>121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4" t="s">
        <v>84</v>
      </c>
      <c r="BK178" s="246">
        <f>ROUND(I178*H178,2)</f>
        <v>0</v>
      </c>
      <c r="BL178" s="14" t="s">
        <v>128</v>
      </c>
      <c r="BM178" s="245" t="s">
        <v>322</v>
      </c>
    </row>
    <row r="179" s="2" customFormat="1" ht="21.75" customHeight="1">
      <c r="A179" s="35"/>
      <c r="B179" s="36"/>
      <c r="C179" s="233" t="s">
        <v>323</v>
      </c>
      <c r="D179" s="233" t="s">
        <v>124</v>
      </c>
      <c r="E179" s="234" t="s">
        <v>324</v>
      </c>
      <c r="F179" s="235" t="s">
        <v>325</v>
      </c>
      <c r="G179" s="236" t="s">
        <v>127</v>
      </c>
      <c r="H179" s="237">
        <v>30</v>
      </c>
      <c r="I179" s="238"/>
      <c r="J179" s="239">
        <f>ROUND(I179*H179,2)</f>
        <v>0</v>
      </c>
      <c r="K179" s="240"/>
      <c r="L179" s="41"/>
      <c r="M179" s="241" t="s">
        <v>1</v>
      </c>
      <c r="N179" s="242" t="s">
        <v>41</v>
      </c>
      <c r="O179" s="88"/>
      <c r="P179" s="243">
        <f>O179*H179</f>
        <v>0</v>
      </c>
      <c r="Q179" s="243">
        <v>0.00018000000000000001</v>
      </c>
      <c r="R179" s="243">
        <f>Q179*H179</f>
        <v>0.0054000000000000003</v>
      </c>
      <c r="S179" s="243">
        <v>0</v>
      </c>
      <c r="T179" s="24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5" t="s">
        <v>128</v>
      </c>
      <c r="AT179" s="245" t="s">
        <v>124</v>
      </c>
      <c r="AU179" s="245" t="s">
        <v>86</v>
      </c>
      <c r="AY179" s="14" t="s">
        <v>121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4" t="s">
        <v>84</v>
      </c>
      <c r="BK179" s="246">
        <f>ROUND(I179*H179,2)</f>
        <v>0</v>
      </c>
      <c r="BL179" s="14" t="s">
        <v>128</v>
      </c>
      <c r="BM179" s="245" t="s">
        <v>326</v>
      </c>
    </row>
    <row r="180" s="2" customFormat="1" ht="21.75" customHeight="1">
      <c r="A180" s="35"/>
      <c r="B180" s="36"/>
      <c r="C180" s="233" t="s">
        <v>327</v>
      </c>
      <c r="D180" s="233" t="s">
        <v>124</v>
      </c>
      <c r="E180" s="234" t="s">
        <v>328</v>
      </c>
      <c r="F180" s="235" t="s">
        <v>329</v>
      </c>
      <c r="G180" s="236" t="s">
        <v>127</v>
      </c>
      <c r="H180" s="237">
        <v>67</v>
      </c>
      <c r="I180" s="238"/>
      <c r="J180" s="239">
        <f>ROUND(I180*H180,2)</f>
        <v>0</v>
      </c>
      <c r="K180" s="240"/>
      <c r="L180" s="41"/>
      <c r="M180" s="241" t="s">
        <v>1</v>
      </c>
      <c r="N180" s="242" t="s">
        <v>41</v>
      </c>
      <c r="O180" s="88"/>
      <c r="P180" s="243">
        <f>O180*H180</f>
        <v>0</v>
      </c>
      <c r="Q180" s="243">
        <v>0.00027999999999999998</v>
      </c>
      <c r="R180" s="243">
        <f>Q180*H180</f>
        <v>0.018759999999999999</v>
      </c>
      <c r="S180" s="243">
        <v>0</v>
      </c>
      <c r="T180" s="24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5" t="s">
        <v>128</v>
      </c>
      <c r="AT180" s="245" t="s">
        <v>124</v>
      </c>
      <c r="AU180" s="245" t="s">
        <v>86</v>
      </c>
      <c r="AY180" s="14" t="s">
        <v>121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4" t="s">
        <v>84</v>
      </c>
      <c r="BK180" s="246">
        <f>ROUND(I180*H180,2)</f>
        <v>0</v>
      </c>
      <c r="BL180" s="14" t="s">
        <v>128</v>
      </c>
      <c r="BM180" s="245" t="s">
        <v>330</v>
      </c>
    </row>
    <row r="181" s="2" customFormat="1" ht="21.75" customHeight="1">
      <c r="A181" s="35"/>
      <c r="B181" s="36"/>
      <c r="C181" s="233" t="s">
        <v>331</v>
      </c>
      <c r="D181" s="233" t="s">
        <v>124</v>
      </c>
      <c r="E181" s="234" t="s">
        <v>332</v>
      </c>
      <c r="F181" s="235" t="s">
        <v>333</v>
      </c>
      <c r="G181" s="236" t="s">
        <v>127</v>
      </c>
      <c r="H181" s="237">
        <v>87</v>
      </c>
      <c r="I181" s="238"/>
      <c r="J181" s="239">
        <f>ROUND(I181*H181,2)</f>
        <v>0</v>
      </c>
      <c r="K181" s="240"/>
      <c r="L181" s="41"/>
      <c r="M181" s="241" t="s">
        <v>1</v>
      </c>
      <c r="N181" s="242" t="s">
        <v>41</v>
      </c>
      <c r="O181" s="88"/>
      <c r="P181" s="243">
        <f>O181*H181</f>
        <v>0</v>
      </c>
      <c r="Q181" s="243">
        <v>0.00046000000000000001</v>
      </c>
      <c r="R181" s="243">
        <f>Q181*H181</f>
        <v>0.04002</v>
      </c>
      <c r="S181" s="243">
        <v>0</v>
      </c>
      <c r="T181" s="24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5" t="s">
        <v>128</v>
      </c>
      <c r="AT181" s="245" t="s">
        <v>124</v>
      </c>
      <c r="AU181" s="245" t="s">
        <v>86</v>
      </c>
      <c r="AY181" s="14" t="s">
        <v>121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4" t="s">
        <v>84</v>
      </c>
      <c r="BK181" s="246">
        <f>ROUND(I181*H181,2)</f>
        <v>0</v>
      </c>
      <c r="BL181" s="14" t="s">
        <v>128</v>
      </c>
      <c r="BM181" s="245" t="s">
        <v>334</v>
      </c>
    </row>
    <row r="182" s="2" customFormat="1" ht="21.75" customHeight="1">
      <c r="A182" s="35"/>
      <c r="B182" s="36"/>
      <c r="C182" s="233" t="s">
        <v>335</v>
      </c>
      <c r="D182" s="233" t="s">
        <v>124</v>
      </c>
      <c r="E182" s="234" t="s">
        <v>336</v>
      </c>
      <c r="F182" s="235" t="s">
        <v>337</v>
      </c>
      <c r="G182" s="236" t="s">
        <v>127</v>
      </c>
      <c r="H182" s="237">
        <v>9.5</v>
      </c>
      <c r="I182" s="238"/>
      <c r="J182" s="239">
        <f>ROUND(I182*H182,2)</f>
        <v>0</v>
      </c>
      <c r="K182" s="240"/>
      <c r="L182" s="41"/>
      <c r="M182" s="241" t="s">
        <v>1</v>
      </c>
      <c r="N182" s="242" t="s">
        <v>41</v>
      </c>
      <c r="O182" s="88"/>
      <c r="P182" s="243">
        <f>O182*H182</f>
        <v>0</v>
      </c>
      <c r="Q182" s="243">
        <v>0.00046000000000000001</v>
      </c>
      <c r="R182" s="243">
        <f>Q182*H182</f>
        <v>0.0043699999999999998</v>
      </c>
      <c r="S182" s="243">
        <v>0</v>
      </c>
      <c r="T182" s="24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5" t="s">
        <v>128</v>
      </c>
      <c r="AT182" s="245" t="s">
        <v>124</v>
      </c>
      <c r="AU182" s="245" t="s">
        <v>86</v>
      </c>
      <c r="AY182" s="14" t="s">
        <v>121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4" t="s">
        <v>84</v>
      </c>
      <c r="BK182" s="246">
        <f>ROUND(I182*H182,2)</f>
        <v>0</v>
      </c>
      <c r="BL182" s="14" t="s">
        <v>128</v>
      </c>
      <c r="BM182" s="245" t="s">
        <v>338</v>
      </c>
    </row>
    <row r="183" s="2" customFormat="1" ht="21.75" customHeight="1">
      <c r="A183" s="35"/>
      <c r="B183" s="36"/>
      <c r="C183" s="233" t="s">
        <v>339</v>
      </c>
      <c r="D183" s="233" t="s">
        <v>124</v>
      </c>
      <c r="E183" s="234" t="s">
        <v>340</v>
      </c>
      <c r="F183" s="235" t="s">
        <v>341</v>
      </c>
      <c r="G183" s="236" t="s">
        <v>127</v>
      </c>
      <c r="H183" s="237">
        <v>12</v>
      </c>
      <c r="I183" s="238"/>
      <c r="J183" s="239">
        <f>ROUND(I183*H183,2)</f>
        <v>0</v>
      </c>
      <c r="K183" s="240"/>
      <c r="L183" s="41"/>
      <c r="M183" s="241" t="s">
        <v>1</v>
      </c>
      <c r="N183" s="242" t="s">
        <v>41</v>
      </c>
      <c r="O183" s="88"/>
      <c r="P183" s="243">
        <f>O183*H183</f>
        <v>0</v>
      </c>
      <c r="Q183" s="243">
        <v>0.00046000000000000001</v>
      </c>
      <c r="R183" s="243">
        <f>Q183*H183</f>
        <v>0.0055200000000000006</v>
      </c>
      <c r="S183" s="243">
        <v>0</v>
      </c>
      <c r="T183" s="24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5" t="s">
        <v>128</v>
      </c>
      <c r="AT183" s="245" t="s">
        <v>124</v>
      </c>
      <c r="AU183" s="245" t="s">
        <v>86</v>
      </c>
      <c r="AY183" s="14" t="s">
        <v>121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4" t="s">
        <v>84</v>
      </c>
      <c r="BK183" s="246">
        <f>ROUND(I183*H183,2)</f>
        <v>0</v>
      </c>
      <c r="BL183" s="14" t="s">
        <v>128</v>
      </c>
      <c r="BM183" s="245" t="s">
        <v>342</v>
      </c>
    </row>
    <row r="184" s="2" customFormat="1" ht="16.5" customHeight="1">
      <c r="A184" s="35"/>
      <c r="B184" s="36"/>
      <c r="C184" s="233" t="s">
        <v>343</v>
      </c>
      <c r="D184" s="233" t="s">
        <v>124</v>
      </c>
      <c r="E184" s="234" t="s">
        <v>344</v>
      </c>
      <c r="F184" s="235" t="s">
        <v>345</v>
      </c>
      <c r="G184" s="236" t="s">
        <v>127</v>
      </c>
      <c r="H184" s="237">
        <v>261</v>
      </c>
      <c r="I184" s="238"/>
      <c r="J184" s="239">
        <f>ROUND(I184*H184,2)</f>
        <v>0</v>
      </c>
      <c r="K184" s="240"/>
      <c r="L184" s="41"/>
      <c r="M184" s="241" t="s">
        <v>1</v>
      </c>
      <c r="N184" s="242" t="s">
        <v>41</v>
      </c>
      <c r="O184" s="88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5" t="s">
        <v>128</v>
      </c>
      <c r="AT184" s="245" t="s">
        <v>124</v>
      </c>
      <c r="AU184" s="245" t="s">
        <v>86</v>
      </c>
      <c r="AY184" s="14" t="s">
        <v>121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4" t="s">
        <v>84</v>
      </c>
      <c r="BK184" s="246">
        <f>ROUND(I184*H184,2)</f>
        <v>0</v>
      </c>
      <c r="BL184" s="14" t="s">
        <v>128</v>
      </c>
      <c r="BM184" s="245" t="s">
        <v>346</v>
      </c>
    </row>
    <row r="185" s="2" customFormat="1" ht="16.5" customHeight="1">
      <c r="A185" s="35"/>
      <c r="B185" s="36"/>
      <c r="C185" s="233" t="s">
        <v>347</v>
      </c>
      <c r="D185" s="233" t="s">
        <v>124</v>
      </c>
      <c r="E185" s="234" t="s">
        <v>348</v>
      </c>
      <c r="F185" s="235" t="s">
        <v>349</v>
      </c>
      <c r="G185" s="236" t="s">
        <v>127</v>
      </c>
      <c r="H185" s="237">
        <v>21.5</v>
      </c>
      <c r="I185" s="238"/>
      <c r="J185" s="239">
        <f>ROUND(I185*H185,2)</f>
        <v>0</v>
      </c>
      <c r="K185" s="240"/>
      <c r="L185" s="41"/>
      <c r="M185" s="241" t="s">
        <v>1</v>
      </c>
      <c r="N185" s="242" t="s">
        <v>41</v>
      </c>
      <c r="O185" s="88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5" t="s">
        <v>128</v>
      </c>
      <c r="AT185" s="245" t="s">
        <v>124</v>
      </c>
      <c r="AU185" s="245" t="s">
        <v>86</v>
      </c>
      <c r="AY185" s="14" t="s">
        <v>121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4" t="s">
        <v>84</v>
      </c>
      <c r="BK185" s="246">
        <f>ROUND(I185*H185,2)</f>
        <v>0</v>
      </c>
      <c r="BL185" s="14" t="s">
        <v>128</v>
      </c>
      <c r="BM185" s="245" t="s">
        <v>350</v>
      </c>
    </row>
    <row r="186" s="2" customFormat="1" ht="21.75" customHeight="1">
      <c r="A186" s="35"/>
      <c r="B186" s="36"/>
      <c r="C186" s="233" t="s">
        <v>351</v>
      </c>
      <c r="D186" s="233" t="s">
        <v>124</v>
      </c>
      <c r="E186" s="234" t="s">
        <v>352</v>
      </c>
      <c r="F186" s="235" t="s">
        <v>353</v>
      </c>
      <c r="G186" s="236" t="s">
        <v>162</v>
      </c>
      <c r="H186" s="237">
        <v>0.33400000000000002</v>
      </c>
      <c r="I186" s="238"/>
      <c r="J186" s="239">
        <f>ROUND(I186*H186,2)</f>
        <v>0</v>
      </c>
      <c r="K186" s="240"/>
      <c r="L186" s="41"/>
      <c r="M186" s="241" t="s">
        <v>1</v>
      </c>
      <c r="N186" s="242" t="s">
        <v>41</v>
      </c>
      <c r="O186" s="88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5" t="s">
        <v>128</v>
      </c>
      <c r="AT186" s="245" t="s">
        <v>124</v>
      </c>
      <c r="AU186" s="245" t="s">
        <v>86</v>
      </c>
      <c r="AY186" s="14" t="s">
        <v>121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4" t="s">
        <v>84</v>
      </c>
      <c r="BK186" s="246">
        <f>ROUND(I186*H186,2)</f>
        <v>0</v>
      </c>
      <c r="BL186" s="14" t="s">
        <v>128</v>
      </c>
      <c r="BM186" s="245" t="s">
        <v>354</v>
      </c>
    </row>
    <row r="187" s="12" customFormat="1" ht="22.8" customHeight="1">
      <c r="A187" s="12"/>
      <c r="B187" s="217"/>
      <c r="C187" s="218"/>
      <c r="D187" s="219" t="s">
        <v>75</v>
      </c>
      <c r="E187" s="231" t="s">
        <v>355</v>
      </c>
      <c r="F187" s="231" t="s">
        <v>356</v>
      </c>
      <c r="G187" s="218"/>
      <c r="H187" s="218"/>
      <c r="I187" s="221"/>
      <c r="J187" s="232">
        <f>BK187</f>
        <v>0</v>
      </c>
      <c r="K187" s="218"/>
      <c r="L187" s="223"/>
      <c r="M187" s="224"/>
      <c r="N187" s="225"/>
      <c r="O187" s="225"/>
      <c r="P187" s="226">
        <f>SUM(P188:P218)</f>
        <v>0</v>
      </c>
      <c r="Q187" s="225"/>
      <c r="R187" s="226">
        <f>SUM(R188:R218)</f>
        <v>0.060356616599999996</v>
      </c>
      <c r="S187" s="225"/>
      <c r="T187" s="227">
        <f>SUM(T188:T218)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8" t="s">
        <v>86</v>
      </c>
      <c r="AT187" s="229" t="s">
        <v>75</v>
      </c>
      <c r="AU187" s="229" t="s">
        <v>84</v>
      </c>
      <c r="AY187" s="228" t="s">
        <v>121</v>
      </c>
      <c r="BK187" s="230">
        <f>SUM(BK188:BK218)</f>
        <v>0</v>
      </c>
    </row>
    <row r="188" s="2" customFormat="1" ht="16.5" customHeight="1">
      <c r="A188" s="35"/>
      <c r="B188" s="36"/>
      <c r="C188" s="233" t="s">
        <v>357</v>
      </c>
      <c r="D188" s="233" t="s">
        <v>124</v>
      </c>
      <c r="E188" s="234" t="s">
        <v>358</v>
      </c>
      <c r="F188" s="235" t="s">
        <v>359</v>
      </c>
      <c r="G188" s="236" t="s">
        <v>174</v>
      </c>
      <c r="H188" s="237">
        <v>22</v>
      </c>
      <c r="I188" s="238"/>
      <c r="J188" s="239">
        <f>ROUND(I188*H188,2)</f>
        <v>0</v>
      </c>
      <c r="K188" s="240"/>
      <c r="L188" s="41"/>
      <c r="M188" s="241" t="s">
        <v>1</v>
      </c>
      <c r="N188" s="242" t="s">
        <v>41</v>
      </c>
      <c r="O188" s="88"/>
      <c r="P188" s="243">
        <f>O188*H188</f>
        <v>0</v>
      </c>
      <c r="Q188" s="243">
        <v>3.0048499999999999E-05</v>
      </c>
      <c r="R188" s="243">
        <f>Q188*H188</f>
        <v>0.00066106699999999999</v>
      </c>
      <c r="S188" s="243">
        <v>0</v>
      </c>
      <c r="T188" s="24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5" t="s">
        <v>128</v>
      </c>
      <c r="AT188" s="245" t="s">
        <v>124</v>
      </c>
      <c r="AU188" s="245" t="s">
        <v>86</v>
      </c>
      <c r="AY188" s="14" t="s">
        <v>121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4" t="s">
        <v>84</v>
      </c>
      <c r="BK188" s="246">
        <f>ROUND(I188*H188,2)</f>
        <v>0</v>
      </c>
      <c r="BL188" s="14" t="s">
        <v>128</v>
      </c>
      <c r="BM188" s="245" t="s">
        <v>360</v>
      </c>
    </row>
    <row r="189" s="2" customFormat="1" ht="16.5" customHeight="1">
      <c r="A189" s="35"/>
      <c r="B189" s="36"/>
      <c r="C189" s="247" t="s">
        <v>361</v>
      </c>
      <c r="D189" s="247" t="s">
        <v>130</v>
      </c>
      <c r="E189" s="248" t="s">
        <v>362</v>
      </c>
      <c r="F189" s="249" t="s">
        <v>363</v>
      </c>
      <c r="G189" s="250" t="s">
        <v>174</v>
      </c>
      <c r="H189" s="251">
        <v>14</v>
      </c>
      <c r="I189" s="252"/>
      <c r="J189" s="253">
        <f>ROUND(I189*H189,2)</f>
        <v>0</v>
      </c>
      <c r="K189" s="254"/>
      <c r="L189" s="255"/>
      <c r="M189" s="256" t="s">
        <v>1</v>
      </c>
      <c r="N189" s="257" t="s">
        <v>41</v>
      </c>
      <c r="O189" s="88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5" t="s">
        <v>133</v>
      </c>
      <c r="AT189" s="245" t="s">
        <v>130</v>
      </c>
      <c r="AU189" s="245" t="s">
        <v>86</v>
      </c>
      <c r="AY189" s="14" t="s">
        <v>121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4" t="s">
        <v>84</v>
      </c>
      <c r="BK189" s="246">
        <f>ROUND(I189*H189,2)</f>
        <v>0</v>
      </c>
      <c r="BL189" s="14" t="s">
        <v>128</v>
      </c>
      <c r="BM189" s="245" t="s">
        <v>364</v>
      </c>
    </row>
    <row r="190" s="2" customFormat="1" ht="21.75" customHeight="1">
      <c r="A190" s="35"/>
      <c r="B190" s="36"/>
      <c r="C190" s="247" t="s">
        <v>365</v>
      </c>
      <c r="D190" s="247" t="s">
        <v>130</v>
      </c>
      <c r="E190" s="248" t="s">
        <v>366</v>
      </c>
      <c r="F190" s="249" t="s">
        <v>367</v>
      </c>
      <c r="G190" s="250" t="s">
        <v>174</v>
      </c>
      <c r="H190" s="251">
        <v>7</v>
      </c>
      <c r="I190" s="252"/>
      <c r="J190" s="253">
        <f>ROUND(I190*H190,2)</f>
        <v>0</v>
      </c>
      <c r="K190" s="254"/>
      <c r="L190" s="255"/>
      <c r="M190" s="256" t="s">
        <v>1</v>
      </c>
      <c r="N190" s="257" t="s">
        <v>41</v>
      </c>
      <c r="O190" s="88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5" t="s">
        <v>133</v>
      </c>
      <c r="AT190" s="245" t="s">
        <v>130</v>
      </c>
      <c r="AU190" s="245" t="s">
        <v>86</v>
      </c>
      <c r="AY190" s="14" t="s">
        <v>121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4" t="s">
        <v>84</v>
      </c>
      <c r="BK190" s="246">
        <f>ROUND(I190*H190,2)</f>
        <v>0</v>
      </c>
      <c r="BL190" s="14" t="s">
        <v>128</v>
      </c>
      <c r="BM190" s="245" t="s">
        <v>368</v>
      </c>
    </row>
    <row r="191" s="2" customFormat="1" ht="16.5" customHeight="1">
      <c r="A191" s="35"/>
      <c r="B191" s="36"/>
      <c r="C191" s="247" t="s">
        <v>369</v>
      </c>
      <c r="D191" s="247" t="s">
        <v>130</v>
      </c>
      <c r="E191" s="248" t="s">
        <v>370</v>
      </c>
      <c r="F191" s="249" t="s">
        <v>371</v>
      </c>
      <c r="G191" s="250" t="s">
        <v>174</v>
      </c>
      <c r="H191" s="251">
        <v>1</v>
      </c>
      <c r="I191" s="252"/>
      <c r="J191" s="253">
        <f>ROUND(I191*H191,2)</f>
        <v>0</v>
      </c>
      <c r="K191" s="254"/>
      <c r="L191" s="255"/>
      <c r="M191" s="256" t="s">
        <v>1</v>
      </c>
      <c r="N191" s="257" t="s">
        <v>41</v>
      </c>
      <c r="O191" s="88"/>
      <c r="P191" s="243">
        <f>O191*H191</f>
        <v>0</v>
      </c>
      <c r="Q191" s="243">
        <v>0.00022000000000000001</v>
      </c>
      <c r="R191" s="243">
        <f>Q191*H191</f>
        <v>0.00022000000000000001</v>
      </c>
      <c r="S191" s="243">
        <v>0</v>
      </c>
      <c r="T191" s="24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5" t="s">
        <v>133</v>
      </c>
      <c r="AT191" s="245" t="s">
        <v>130</v>
      </c>
      <c r="AU191" s="245" t="s">
        <v>86</v>
      </c>
      <c r="AY191" s="14" t="s">
        <v>121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4" t="s">
        <v>84</v>
      </c>
      <c r="BK191" s="246">
        <f>ROUND(I191*H191,2)</f>
        <v>0</v>
      </c>
      <c r="BL191" s="14" t="s">
        <v>128</v>
      </c>
      <c r="BM191" s="245" t="s">
        <v>372</v>
      </c>
    </row>
    <row r="192" s="2" customFormat="1" ht="16.5" customHeight="1">
      <c r="A192" s="35"/>
      <c r="B192" s="36"/>
      <c r="C192" s="233" t="s">
        <v>373</v>
      </c>
      <c r="D192" s="233" t="s">
        <v>124</v>
      </c>
      <c r="E192" s="234" t="s">
        <v>374</v>
      </c>
      <c r="F192" s="235" t="s">
        <v>375</v>
      </c>
      <c r="G192" s="236" t="s">
        <v>174</v>
      </c>
      <c r="H192" s="237">
        <v>3</v>
      </c>
      <c r="I192" s="238"/>
      <c r="J192" s="239">
        <f>ROUND(I192*H192,2)</f>
        <v>0</v>
      </c>
      <c r="K192" s="240"/>
      <c r="L192" s="41"/>
      <c r="M192" s="241" t="s">
        <v>1</v>
      </c>
      <c r="N192" s="242" t="s">
        <v>41</v>
      </c>
      <c r="O192" s="88"/>
      <c r="P192" s="243">
        <f>O192*H192</f>
        <v>0</v>
      </c>
      <c r="Q192" s="243">
        <v>7.8536999999999997E-05</v>
      </c>
      <c r="R192" s="243">
        <f>Q192*H192</f>
        <v>0.00023561099999999999</v>
      </c>
      <c r="S192" s="243">
        <v>0</v>
      </c>
      <c r="T192" s="24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5" t="s">
        <v>128</v>
      </c>
      <c r="AT192" s="245" t="s">
        <v>124</v>
      </c>
      <c r="AU192" s="245" t="s">
        <v>86</v>
      </c>
      <c r="AY192" s="14" t="s">
        <v>121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4" t="s">
        <v>84</v>
      </c>
      <c r="BK192" s="246">
        <f>ROUND(I192*H192,2)</f>
        <v>0</v>
      </c>
      <c r="BL192" s="14" t="s">
        <v>128</v>
      </c>
      <c r="BM192" s="245" t="s">
        <v>376</v>
      </c>
    </row>
    <row r="193" s="2" customFormat="1" ht="16.5" customHeight="1">
      <c r="A193" s="35"/>
      <c r="B193" s="36"/>
      <c r="C193" s="247" t="s">
        <v>377</v>
      </c>
      <c r="D193" s="247" t="s">
        <v>130</v>
      </c>
      <c r="E193" s="248" t="s">
        <v>378</v>
      </c>
      <c r="F193" s="249" t="s">
        <v>379</v>
      </c>
      <c r="G193" s="250" t="s">
        <v>174</v>
      </c>
      <c r="H193" s="251">
        <v>2</v>
      </c>
      <c r="I193" s="252"/>
      <c r="J193" s="253">
        <f>ROUND(I193*H193,2)</f>
        <v>0</v>
      </c>
      <c r="K193" s="254"/>
      <c r="L193" s="255"/>
      <c r="M193" s="256" t="s">
        <v>1</v>
      </c>
      <c r="N193" s="257" t="s">
        <v>41</v>
      </c>
      <c r="O193" s="88"/>
      <c r="P193" s="243">
        <f>O193*H193</f>
        <v>0</v>
      </c>
      <c r="Q193" s="243">
        <v>0.00018000000000000001</v>
      </c>
      <c r="R193" s="243">
        <f>Q193*H193</f>
        <v>0.00036000000000000002</v>
      </c>
      <c r="S193" s="243">
        <v>0</v>
      </c>
      <c r="T193" s="24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5" t="s">
        <v>133</v>
      </c>
      <c r="AT193" s="245" t="s">
        <v>130</v>
      </c>
      <c r="AU193" s="245" t="s">
        <v>86</v>
      </c>
      <c r="AY193" s="14" t="s">
        <v>121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4" t="s">
        <v>84</v>
      </c>
      <c r="BK193" s="246">
        <f>ROUND(I193*H193,2)</f>
        <v>0</v>
      </c>
      <c r="BL193" s="14" t="s">
        <v>128</v>
      </c>
      <c r="BM193" s="245" t="s">
        <v>380</v>
      </c>
    </row>
    <row r="194" s="2" customFormat="1" ht="16.5" customHeight="1">
      <c r="A194" s="35"/>
      <c r="B194" s="36"/>
      <c r="C194" s="247" t="s">
        <v>381</v>
      </c>
      <c r="D194" s="247" t="s">
        <v>130</v>
      </c>
      <c r="E194" s="248" t="s">
        <v>382</v>
      </c>
      <c r="F194" s="249" t="s">
        <v>383</v>
      </c>
      <c r="G194" s="250" t="s">
        <v>174</v>
      </c>
      <c r="H194" s="251">
        <v>1</v>
      </c>
      <c r="I194" s="252"/>
      <c r="J194" s="253">
        <f>ROUND(I194*H194,2)</f>
        <v>0</v>
      </c>
      <c r="K194" s="254"/>
      <c r="L194" s="255"/>
      <c r="M194" s="256" t="s">
        <v>1</v>
      </c>
      <c r="N194" s="257" t="s">
        <v>41</v>
      </c>
      <c r="O194" s="88"/>
      <c r="P194" s="243">
        <f>O194*H194</f>
        <v>0</v>
      </c>
      <c r="Q194" s="243">
        <v>0.00010000000000000001</v>
      </c>
      <c r="R194" s="243">
        <f>Q194*H194</f>
        <v>0.00010000000000000001</v>
      </c>
      <c r="S194" s="243">
        <v>0</v>
      </c>
      <c r="T194" s="24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5" t="s">
        <v>133</v>
      </c>
      <c r="AT194" s="245" t="s">
        <v>130</v>
      </c>
      <c r="AU194" s="245" t="s">
        <v>86</v>
      </c>
      <c r="AY194" s="14" t="s">
        <v>121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4" t="s">
        <v>84</v>
      </c>
      <c r="BK194" s="246">
        <f>ROUND(I194*H194,2)</f>
        <v>0</v>
      </c>
      <c r="BL194" s="14" t="s">
        <v>128</v>
      </c>
      <c r="BM194" s="245" t="s">
        <v>384</v>
      </c>
    </row>
    <row r="195" s="2" customFormat="1" ht="16.5" customHeight="1">
      <c r="A195" s="35"/>
      <c r="B195" s="36"/>
      <c r="C195" s="233" t="s">
        <v>385</v>
      </c>
      <c r="D195" s="233" t="s">
        <v>124</v>
      </c>
      <c r="E195" s="234" t="s">
        <v>386</v>
      </c>
      <c r="F195" s="235" t="s">
        <v>387</v>
      </c>
      <c r="G195" s="236" t="s">
        <v>174</v>
      </c>
      <c r="H195" s="237">
        <v>1</v>
      </c>
      <c r="I195" s="238"/>
      <c r="J195" s="239">
        <f>ROUND(I195*H195,2)</f>
        <v>0</v>
      </c>
      <c r="K195" s="240"/>
      <c r="L195" s="41"/>
      <c r="M195" s="241" t="s">
        <v>1</v>
      </c>
      <c r="N195" s="242" t="s">
        <v>41</v>
      </c>
      <c r="O195" s="88"/>
      <c r="P195" s="243">
        <f>O195*H195</f>
        <v>0</v>
      </c>
      <c r="Q195" s="243">
        <v>9.9850800000000003E-05</v>
      </c>
      <c r="R195" s="243">
        <f>Q195*H195</f>
        <v>9.9850800000000003E-05</v>
      </c>
      <c r="S195" s="243">
        <v>0</v>
      </c>
      <c r="T195" s="24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5" t="s">
        <v>128</v>
      </c>
      <c r="AT195" s="245" t="s">
        <v>124</v>
      </c>
      <c r="AU195" s="245" t="s">
        <v>86</v>
      </c>
      <c r="AY195" s="14" t="s">
        <v>121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4" t="s">
        <v>84</v>
      </c>
      <c r="BK195" s="246">
        <f>ROUND(I195*H195,2)</f>
        <v>0</v>
      </c>
      <c r="BL195" s="14" t="s">
        <v>128</v>
      </c>
      <c r="BM195" s="245" t="s">
        <v>388</v>
      </c>
    </row>
    <row r="196" s="2" customFormat="1" ht="21.75" customHeight="1">
      <c r="A196" s="35"/>
      <c r="B196" s="36"/>
      <c r="C196" s="247" t="s">
        <v>389</v>
      </c>
      <c r="D196" s="247" t="s">
        <v>130</v>
      </c>
      <c r="E196" s="248" t="s">
        <v>390</v>
      </c>
      <c r="F196" s="249" t="s">
        <v>391</v>
      </c>
      <c r="G196" s="250" t="s">
        <v>174</v>
      </c>
      <c r="H196" s="251">
        <v>1</v>
      </c>
      <c r="I196" s="252"/>
      <c r="J196" s="253">
        <f>ROUND(I196*H196,2)</f>
        <v>0</v>
      </c>
      <c r="K196" s="254"/>
      <c r="L196" s="255"/>
      <c r="M196" s="256" t="s">
        <v>1</v>
      </c>
      <c r="N196" s="257" t="s">
        <v>41</v>
      </c>
      <c r="O196" s="88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5" t="s">
        <v>133</v>
      </c>
      <c r="AT196" s="245" t="s">
        <v>130</v>
      </c>
      <c r="AU196" s="245" t="s">
        <v>86</v>
      </c>
      <c r="AY196" s="14" t="s">
        <v>121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4" t="s">
        <v>84</v>
      </c>
      <c r="BK196" s="246">
        <f>ROUND(I196*H196,2)</f>
        <v>0</v>
      </c>
      <c r="BL196" s="14" t="s">
        <v>128</v>
      </c>
      <c r="BM196" s="245" t="s">
        <v>392</v>
      </c>
    </row>
    <row r="197" s="2" customFormat="1" ht="16.5" customHeight="1">
      <c r="A197" s="35"/>
      <c r="B197" s="36"/>
      <c r="C197" s="233" t="s">
        <v>393</v>
      </c>
      <c r="D197" s="233" t="s">
        <v>124</v>
      </c>
      <c r="E197" s="234" t="s">
        <v>394</v>
      </c>
      <c r="F197" s="235" t="s">
        <v>395</v>
      </c>
      <c r="G197" s="236" t="s">
        <v>174</v>
      </c>
      <c r="H197" s="237">
        <v>7</v>
      </c>
      <c r="I197" s="238"/>
      <c r="J197" s="239">
        <f>ROUND(I197*H197,2)</f>
        <v>0</v>
      </c>
      <c r="K197" s="240"/>
      <c r="L197" s="41"/>
      <c r="M197" s="241" t="s">
        <v>1</v>
      </c>
      <c r="N197" s="242" t="s">
        <v>41</v>
      </c>
      <c r="O197" s="88"/>
      <c r="P197" s="243">
        <f>O197*H197</f>
        <v>0</v>
      </c>
      <c r="Q197" s="243">
        <v>0.00014435819999999999</v>
      </c>
      <c r="R197" s="243">
        <f>Q197*H197</f>
        <v>0.0010105074</v>
      </c>
      <c r="S197" s="243">
        <v>0</v>
      </c>
      <c r="T197" s="24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5" t="s">
        <v>128</v>
      </c>
      <c r="AT197" s="245" t="s">
        <v>124</v>
      </c>
      <c r="AU197" s="245" t="s">
        <v>86</v>
      </c>
      <c r="AY197" s="14" t="s">
        <v>121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4" t="s">
        <v>84</v>
      </c>
      <c r="BK197" s="246">
        <f>ROUND(I197*H197,2)</f>
        <v>0</v>
      </c>
      <c r="BL197" s="14" t="s">
        <v>128</v>
      </c>
      <c r="BM197" s="245" t="s">
        <v>396</v>
      </c>
    </row>
    <row r="198" s="2" customFormat="1" ht="16.5" customHeight="1">
      <c r="A198" s="35"/>
      <c r="B198" s="36"/>
      <c r="C198" s="247" t="s">
        <v>397</v>
      </c>
      <c r="D198" s="247" t="s">
        <v>130</v>
      </c>
      <c r="E198" s="248" t="s">
        <v>398</v>
      </c>
      <c r="F198" s="249" t="s">
        <v>399</v>
      </c>
      <c r="G198" s="250" t="s">
        <v>174</v>
      </c>
      <c r="H198" s="251">
        <v>5</v>
      </c>
      <c r="I198" s="252"/>
      <c r="J198" s="253">
        <f>ROUND(I198*H198,2)</f>
        <v>0</v>
      </c>
      <c r="K198" s="254"/>
      <c r="L198" s="255"/>
      <c r="M198" s="256" t="s">
        <v>1</v>
      </c>
      <c r="N198" s="257" t="s">
        <v>41</v>
      </c>
      <c r="O198" s="88"/>
      <c r="P198" s="243">
        <f>O198*H198</f>
        <v>0</v>
      </c>
      <c r="Q198" s="243">
        <v>0.00046999999999999999</v>
      </c>
      <c r="R198" s="243">
        <f>Q198*H198</f>
        <v>0.0023500000000000001</v>
      </c>
      <c r="S198" s="243">
        <v>0</v>
      </c>
      <c r="T198" s="24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5" t="s">
        <v>133</v>
      </c>
      <c r="AT198" s="245" t="s">
        <v>130</v>
      </c>
      <c r="AU198" s="245" t="s">
        <v>86</v>
      </c>
      <c r="AY198" s="14" t="s">
        <v>121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4" t="s">
        <v>84</v>
      </c>
      <c r="BK198" s="246">
        <f>ROUND(I198*H198,2)</f>
        <v>0</v>
      </c>
      <c r="BL198" s="14" t="s">
        <v>128</v>
      </c>
      <c r="BM198" s="245" t="s">
        <v>400</v>
      </c>
    </row>
    <row r="199" s="2" customFormat="1" ht="16.5" customHeight="1">
      <c r="A199" s="35"/>
      <c r="B199" s="36"/>
      <c r="C199" s="247" t="s">
        <v>401</v>
      </c>
      <c r="D199" s="247" t="s">
        <v>130</v>
      </c>
      <c r="E199" s="248" t="s">
        <v>402</v>
      </c>
      <c r="F199" s="249" t="s">
        <v>403</v>
      </c>
      <c r="G199" s="250" t="s">
        <v>174</v>
      </c>
      <c r="H199" s="251">
        <v>1</v>
      </c>
      <c r="I199" s="252"/>
      <c r="J199" s="253">
        <f>ROUND(I199*H199,2)</f>
        <v>0</v>
      </c>
      <c r="K199" s="254"/>
      <c r="L199" s="255"/>
      <c r="M199" s="256" t="s">
        <v>1</v>
      </c>
      <c r="N199" s="257" t="s">
        <v>41</v>
      </c>
      <c r="O199" s="88"/>
      <c r="P199" s="243">
        <f>O199*H199</f>
        <v>0</v>
      </c>
      <c r="Q199" s="243">
        <v>0.00022000000000000001</v>
      </c>
      <c r="R199" s="243">
        <f>Q199*H199</f>
        <v>0.00022000000000000001</v>
      </c>
      <c r="S199" s="243">
        <v>0</v>
      </c>
      <c r="T199" s="24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5" t="s">
        <v>133</v>
      </c>
      <c r="AT199" s="245" t="s">
        <v>130</v>
      </c>
      <c r="AU199" s="245" t="s">
        <v>86</v>
      </c>
      <c r="AY199" s="14" t="s">
        <v>121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4" t="s">
        <v>84</v>
      </c>
      <c r="BK199" s="246">
        <f>ROUND(I199*H199,2)</f>
        <v>0</v>
      </c>
      <c r="BL199" s="14" t="s">
        <v>128</v>
      </c>
      <c r="BM199" s="245" t="s">
        <v>404</v>
      </c>
    </row>
    <row r="200" s="2" customFormat="1" ht="16.5" customHeight="1">
      <c r="A200" s="35"/>
      <c r="B200" s="36"/>
      <c r="C200" s="247" t="s">
        <v>405</v>
      </c>
      <c r="D200" s="247" t="s">
        <v>130</v>
      </c>
      <c r="E200" s="248" t="s">
        <v>406</v>
      </c>
      <c r="F200" s="249" t="s">
        <v>407</v>
      </c>
      <c r="G200" s="250" t="s">
        <v>174</v>
      </c>
      <c r="H200" s="251">
        <v>1</v>
      </c>
      <c r="I200" s="252"/>
      <c r="J200" s="253">
        <f>ROUND(I200*H200,2)</f>
        <v>0</v>
      </c>
      <c r="K200" s="254"/>
      <c r="L200" s="255"/>
      <c r="M200" s="256" t="s">
        <v>1</v>
      </c>
      <c r="N200" s="257" t="s">
        <v>41</v>
      </c>
      <c r="O200" s="88"/>
      <c r="P200" s="243">
        <f>O200*H200</f>
        <v>0</v>
      </c>
      <c r="Q200" s="243">
        <v>0.00054000000000000001</v>
      </c>
      <c r="R200" s="243">
        <f>Q200*H200</f>
        <v>0.00054000000000000001</v>
      </c>
      <c r="S200" s="243">
        <v>0</v>
      </c>
      <c r="T200" s="24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5" t="s">
        <v>133</v>
      </c>
      <c r="AT200" s="245" t="s">
        <v>130</v>
      </c>
      <c r="AU200" s="245" t="s">
        <v>86</v>
      </c>
      <c r="AY200" s="14" t="s">
        <v>121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4" t="s">
        <v>84</v>
      </c>
      <c r="BK200" s="246">
        <f>ROUND(I200*H200,2)</f>
        <v>0</v>
      </c>
      <c r="BL200" s="14" t="s">
        <v>128</v>
      </c>
      <c r="BM200" s="245" t="s">
        <v>408</v>
      </c>
    </row>
    <row r="201" s="2" customFormat="1" ht="16.5" customHeight="1">
      <c r="A201" s="35"/>
      <c r="B201" s="36"/>
      <c r="C201" s="233" t="s">
        <v>409</v>
      </c>
      <c r="D201" s="233" t="s">
        <v>124</v>
      </c>
      <c r="E201" s="234" t="s">
        <v>410</v>
      </c>
      <c r="F201" s="235" t="s">
        <v>411</v>
      </c>
      <c r="G201" s="236" t="s">
        <v>174</v>
      </c>
      <c r="H201" s="237">
        <v>17</v>
      </c>
      <c r="I201" s="238"/>
      <c r="J201" s="239">
        <f>ROUND(I201*H201,2)</f>
        <v>0</v>
      </c>
      <c r="K201" s="240"/>
      <c r="L201" s="41"/>
      <c r="M201" s="241" t="s">
        <v>1</v>
      </c>
      <c r="N201" s="242" t="s">
        <v>41</v>
      </c>
      <c r="O201" s="88"/>
      <c r="P201" s="243">
        <f>O201*H201</f>
        <v>0</v>
      </c>
      <c r="Q201" s="243">
        <v>0.00021000000000000001</v>
      </c>
      <c r="R201" s="243">
        <f>Q201*H201</f>
        <v>0.0035700000000000003</v>
      </c>
      <c r="S201" s="243">
        <v>0</v>
      </c>
      <c r="T201" s="24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5" t="s">
        <v>128</v>
      </c>
      <c r="AT201" s="245" t="s">
        <v>124</v>
      </c>
      <c r="AU201" s="245" t="s">
        <v>86</v>
      </c>
      <c r="AY201" s="14" t="s">
        <v>121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4" t="s">
        <v>84</v>
      </c>
      <c r="BK201" s="246">
        <f>ROUND(I201*H201,2)</f>
        <v>0</v>
      </c>
      <c r="BL201" s="14" t="s">
        <v>128</v>
      </c>
      <c r="BM201" s="245" t="s">
        <v>412</v>
      </c>
    </row>
    <row r="202" s="2" customFormat="1" ht="16.5" customHeight="1">
      <c r="A202" s="35"/>
      <c r="B202" s="36"/>
      <c r="C202" s="247" t="s">
        <v>413</v>
      </c>
      <c r="D202" s="247" t="s">
        <v>130</v>
      </c>
      <c r="E202" s="248" t="s">
        <v>414</v>
      </c>
      <c r="F202" s="249" t="s">
        <v>415</v>
      </c>
      <c r="G202" s="250" t="s">
        <v>174</v>
      </c>
      <c r="H202" s="251">
        <v>10</v>
      </c>
      <c r="I202" s="252"/>
      <c r="J202" s="253">
        <f>ROUND(I202*H202,2)</f>
        <v>0</v>
      </c>
      <c r="K202" s="254"/>
      <c r="L202" s="255"/>
      <c r="M202" s="256" t="s">
        <v>1</v>
      </c>
      <c r="N202" s="257" t="s">
        <v>41</v>
      </c>
      <c r="O202" s="88"/>
      <c r="P202" s="243">
        <f>O202*H202</f>
        <v>0</v>
      </c>
      <c r="Q202" s="243">
        <v>0.00073999999999999999</v>
      </c>
      <c r="R202" s="243">
        <f>Q202*H202</f>
        <v>0.0074000000000000003</v>
      </c>
      <c r="S202" s="243">
        <v>0</v>
      </c>
      <c r="T202" s="24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5" t="s">
        <v>133</v>
      </c>
      <c r="AT202" s="245" t="s">
        <v>130</v>
      </c>
      <c r="AU202" s="245" t="s">
        <v>86</v>
      </c>
      <c r="AY202" s="14" t="s">
        <v>121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4" t="s">
        <v>84</v>
      </c>
      <c r="BK202" s="246">
        <f>ROUND(I202*H202,2)</f>
        <v>0</v>
      </c>
      <c r="BL202" s="14" t="s">
        <v>128</v>
      </c>
      <c r="BM202" s="245" t="s">
        <v>416</v>
      </c>
    </row>
    <row r="203" s="2" customFormat="1" ht="16.5" customHeight="1">
      <c r="A203" s="35"/>
      <c r="B203" s="36"/>
      <c r="C203" s="247" t="s">
        <v>417</v>
      </c>
      <c r="D203" s="247" t="s">
        <v>130</v>
      </c>
      <c r="E203" s="248" t="s">
        <v>418</v>
      </c>
      <c r="F203" s="249" t="s">
        <v>419</v>
      </c>
      <c r="G203" s="250" t="s">
        <v>174</v>
      </c>
      <c r="H203" s="251">
        <v>4</v>
      </c>
      <c r="I203" s="252"/>
      <c r="J203" s="253">
        <f>ROUND(I203*H203,2)</f>
        <v>0</v>
      </c>
      <c r="K203" s="254"/>
      <c r="L203" s="255"/>
      <c r="M203" s="256" t="s">
        <v>1</v>
      </c>
      <c r="N203" s="257" t="s">
        <v>41</v>
      </c>
      <c r="O203" s="88"/>
      <c r="P203" s="243">
        <f>O203*H203</f>
        <v>0</v>
      </c>
      <c r="Q203" s="243">
        <v>0.00034000000000000002</v>
      </c>
      <c r="R203" s="243">
        <f>Q203*H203</f>
        <v>0.0013600000000000001</v>
      </c>
      <c r="S203" s="243">
        <v>0</v>
      </c>
      <c r="T203" s="24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5" t="s">
        <v>133</v>
      </c>
      <c r="AT203" s="245" t="s">
        <v>130</v>
      </c>
      <c r="AU203" s="245" t="s">
        <v>86</v>
      </c>
      <c r="AY203" s="14" t="s">
        <v>121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4" t="s">
        <v>84</v>
      </c>
      <c r="BK203" s="246">
        <f>ROUND(I203*H203,2)</f>
        <v>0</v>
      </c>
      <c r="BL203" s="14" t="s">
        <v>128</v>
      </c>
      <c r="BM203" s="245" t="s">
        <v>420</v>
      </c>
    </row>
    <row r="204" s="2" customFormat="1" ht="16.5" customHeight="1">
      <c r="A204" s="35"/>
      <c r="B204" s="36"/>
      <c r="C204" s="247" t="s">
        <v>421</v>
      </c>
      <c r="D204" s="247" t="s">
        <v>130</v>
      </c>
      <c r="E204" s="248" t="s">
        <v>422</v>
      </c>
      <c r="F204" s="249" t="s">
        <v>423</v>
      </c>
      <c r="G204" s="250" t="s">
        <v>174</v>
      </c>
      <c r="H204" s="251">
        <v>3</v>
      </c>
      <c r="I204" s="252"/>
      <c r="J204" s="253">
        <f>ROUND(I204*H204,2)</f>
        <v>0</v>
      </c>
      <c r="K204" s="254"/>
      <c r="L204" s="255"/>
      <c r="M204" s="256" t="s">
        <v>1</v>
      </c>
      <c r="N204" s="257" t="s">
        <v>41</v>
      </c>
      <c r="O204" s="88"/>
      <c r="P204" s="243">
        <f>O204*H204</f>
        <v>0</v>
      </c>
      <c r="Q204" s="243">
        <v>0.0011999999999999999</v>
      </c>
      <c r="R204" s="243">
        <f>Q204*H204</f>
        <v>0.0035999999999999999</v>
      </c>
      <c r="S204" s="243">
        <v>0</v>
      </c>
      <c r="T204" s="24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5" t="s">
        <v>133</v>
      </c>
      <c r="AT204" s="245" t="s">
        <v>130</v>
      </c>
      <c r="AU204" s="245" t="s">
        <v>86</v>
      </c>
      <c r="AY204" s="14" t="s">
        <v>121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4" t="s">
        <v>84</v>
      </c>
      <c r="BK204" s="246">
        <f>ROUND(I204*H204,2)</f>
        <v>0</v>
      </c>
      <c r="BL204" s="14" t="s">
        <v>128</v>
      </c>
      <c r="BM204" s="245" t="s">
        <v>424</v>
      </c>
    </row>
    <row r="205" s="2" customFormat="1" ht="16.5" customHeight="1">
      <c r="A205" s="35"/>
      <c r="B205" s="36"/>
      <c r="C205" s="233" t="s">
        <v>425</v>
      </c>
      <c r="D205" s="233" t="s">
        <v>124</v>
      </c>
      <c r="E205" s="234" t="s">
        <v>426</v>
      </c>
      <c r="F205" s="235" t="s">
        <v>427</v>
      </c>
      <c r="G205" s="236" t="s">
        <v>174</v>
      </c>
      <c r="H205" s="237">
        <v>7</v>
      </c>
      <c r="I205" s="238"/>
      <c r="J205" s="239">
        <f>ROUND(I205*H205,2)</f>
        <v>0</v>
      </c>
      <c r="K205" s="240"/>
      <c r="L205" s="41"/>
      <c r="M205" s="241" t="s">
        <v>1</v>
      </c>
      <c r="N205" s="242" t="s">
        <v>41</v>
      </c>
      <c r="O205" s="88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5" t="s">
        <v>128</v>
      </c>
      <c r="AT205" s="245" t="s">
        <v>124</v>
      </c>
      <c r="AU205" s="245" t="s">
        <v>86</v>
      </c>
      <c r="AY205" s="14" t="s">
        <v>121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4" t="s">
        <v>84</v>
      </c>
      <c r="BK205" s="246">
        <f>ROUND(I205*H205,2)</f>
        <v>0</v>
      </c>
      <c r="BL205" s="14" t="s">
        <v>128</v>
      </c>
      <c r="BM205" s="245" t="s">
        <v>428</v>
      </c>
    </row>
    <row r="206" s="2" customFormat="1" ht="16.5" customHeight="1">
      <c r="A206" s="35"/>
      <c r="B206" s="36"/>
      <c r="C206" s="247" t="s">
        <v>429</v>
      </c>
      <c r="D206" s="247" t="s">
        <v>130</v>
      </c>
      <c r="E206" s="248" t="s">
        <v>430</v>
      </c>
      <c r="F206" s="249" t="s">
        <v>431</v>
      </c>
      <c r="G206" s="250" t="s">
        <v>174</v>
      </c>
      <c r="H206" s="251">
        <v>5</v>
      </c>
      <c r="I206" s="252"/>
      <c r="J206" s="253">
        <f>ROUND(I206*H206,2)</f>
        <v>0</v>
      </c>
      <c r="K206" s="254"/>
      <c r="L206" s="255"/>
      <c r="M206" s="256" t="s">
        <v>1</v>
      </c>
      <c r="N206" s="257" t="s">
        <v>41</v>
      </c>
      <c r="O206" s="88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5" t="s">
        <v>133</v>
      </c>
      <c r="AT206" s="245" t="s">
        <v>130</v>
      </c>
      <c r="AU206" s="245" t="s">
        <v>86</v>
      </c>
      <c r="AY206" s="14" t="s">
        <v>121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4" t="s">
        <v>84</v>
      </c>
      <c r="BK206" s="246">
        <f>ROUND(I206*H206,2)</f>
        <v>0</v>
      </c>
      <c r="BL206" s="14" t="s">
        <v>128</v>
      </c>
      <c r="BM206" s="245" t="s">
        <v>432</v>
      </c>
    </row>
    <row r="207" s="2" customFormat="1" ht="16.5" customHeight="1">
      <c r="A207" s="35"/>
      <c r="B207" s="36"/>
      <c r="C207" s="247" t="s">
        <v>433</v>
      </c>
      <c r="D207" s="247" t="s">
        <v>130</v>
      </c>
      <c r="E207" s="248" t="s">
        <v>434</v>
      </c>
      <c r="F207" s="249" t="s">
        <v>435</v>
      </c>
      <c r="G207" s="250" t="s">
        <v>174</v>
      </c>
      <c r="H207" s="251">
        <v>1</v>
      </c>
      <c r="I207" s="252"/>
      <c r="J207" s="253">
        <f>ROUND(I207*H207,2)</f>
        <v>0</v>
      </c>
      <c r="K207" s="254"/>
      <c r="L207" s="255"/>
      <c r="M207" s="256" t="s">
        <v>1</v>
      </c>
      <c r="N207" s="257" t="s">
        <v>41</v>
      </c>
      <c r="O207" s="88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5" t="s">
        <v>133</v>
      </c>
      <c r="AT207" s="245" t="s">
        <v>130</v>
      </c>
      <c r="AU207" s="245" t="s">
        <v>86</v>
      </c>
      <c r="AY207" s="14" t="s">
        <v>121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4" t="s">
        <v>84</v>
      </c>
      <c r="BK207" s="246">
        <f>ROUND(I207*H207,2)</f>
        <v>0</v>
      </c>
      <c r="BL207" s="14" t="s">
        <v>128</v>
      </c>
      <c r="BM207" s="245" t="s">
        <v>436</v>
      </c>
    </row>
    <row r="208" s="2" customFormat="1" ht="16.5" customHeight="1">
      <c r="A208" s="35"/>
      <c r="B208" s="36"/>
      <c r="C208" s="247" t="s">
        <v>437</v>
      </c>
      <c r="D208" s="247" t="s">
        <v>130</v>
      </c>
      <c r="E208" s="248" t="s">
        <v>438</v>
      </c>
      <c r="F208" s="249" t="s">
        <v>439</v>
      </c>
      <c r="G208" s="250" t="s">
        <v>174</v>
      </c>
      <c r="H208" s="251">
        <v>1</v>
      </c>
      <c r="I208" s="252"/>
      <c r="J208" s="253">
        <f>ROUND(I208*H208,2)</f>
        <v>0</v>
      </c>
      <c r="K208" s="254"/>
      <c r="L208" s="255"/>
      <c r="M208" s="256" t="s">
        <v>1</v>
      </c>
      <c r="N208" s="257" t="s">
        <v>41</v>
      </c>
      <c r="O208" s="88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5" t="s">
        <v>133</v>
      </c>
      <c r="AT208" s="245" t="s">
        <v>130</v>
      </c>
      <c r="AU208" s="245" t="s">
        <v>86</v>
      </c>
      <c r="AY208" s="14" t="s">
        <v>121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4" t="s">
        <v>84</v>
      </c>
      <c r="BK208" s="246">
        <f>ROUND(I208*H208,2)</f>
        <v>0</v>
      </c>
      <c r="BL208" s="14" t="s">
        <v>128</v>
      </c>
      <c r="BM208" s="245" t="s">
        <v>440</v>
      </c>
    </row>
    <row r="209" s="2" customFormat="1" ht="16.5" customHeight="1">
      <c r="A209" s="35"/>
      <c r="B209" s="36"/>
      <c r="C209" s="233" t="s">
        <v>441</v>
      </c>
      <c r="D209" s="233" t="s">
        <v>124</v>
      </c>
      <c r="E209" s="234" t="s">
        <v>442</v>
      </c>
      <c r="F209" s="235" t="s">
        <v>443</v>
      </c>
      <c r="G209" s="236" t="s">
        <v>174</v>
      </c>
      <c r="H209" s="237">
        <v>1</v>
      </c>
      <c r="I209" s="238"/>
      <c r="J209" s="239">
        <f>ROUND(I209*H209,2)</f>
        <v>0</v>
      </c>
      <c r="K209" s="240"/>
      <c r="L209" s="41"/>
      <c r="M209" s="241" t="s">
        <v>1</v>
      </c>
      <c r="N209" s="242" t="s">
        <v>41</v>
      </c>
      <c r="O209" s="88"/>
      <c r="P209" s="243">
        <f>O209*H209</f>
        <v>0</v>
      </c>
      <c r="Q209" s="243">
        <v>0.00022000000000000001</v>
      </c>
      <c r="R209" s="243">
        <f>Q209*H209</f>
        <v>0.00022000000000000001</v>
      </c>
      <c r="S209" s="243">
        <v>0</v>
      </c>
      <c r="T209" s="24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5" t="s">
        <v>128</v>
      </c>
      <c r="AT209" s="245" t="s">
        <v>124</v>
      </c>
      <c r="AU209" s="245" t="s">
        <v>86</v>
      </c>
      <c r="AY209" s="14" t="s">
        <v>121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4" t="s">
        <v>84</v>
      </c>
      <c r="BK209" s="246">
        <f>ROUND(I209*H209,2)</f>
        <v>0</v>
      </c>
      <c r="BL209" s="14" t="s">
        <v>128</v>
      </c>
      <c r="BM209" s="245" t="s">
        <v>444</v>
      </c>
    </row>
    <row r="210" s="2" customFormat="1" ht="21.75" customHeight="1">
      <c r="A210" s="35"/>
      <c r="B210" s="36"/>
      <c r="C210" s="247" t="s">
        <v>445</v>
      </c>
      <c r="D210" s="247" t="s">
        <v>130</v>
      </c>
      <c r="E210" s="248" t="s">
        <v>446</v>
      </c>
      <c r="F210" s="249" t="s">
        <v>447</v>
      </c>
      <c r="G210" s="250" t="s">
        <v>174</v>
      </c>
      <c r="H210" s="251">
        <v>1</v>
      </c>
      <c r="I210" s="252"/>
      <c r="J210" s="253">
        <f>ROUND(I210*H210,2)</f>
        <v>0</v>
      </c>
      <c r="K210" s="254"/>
      <c r="L210" s="255"/>
      <c r="M210" s="256" t="s">
        <v>1</v>
      </c>
      <c r="N210" s="257" t="s">
        <v>41</v>
      </c>
      <c r="O210" s="88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5" t="s">
        <v>133</v>
      </c>
      <c r="AT210" s="245" t="s">
        <v>130</v>
      </c>
      <c r="AU210" s="245" t="s">
        <v>86</v>
      </c>
      <c r="AY210" s="14" t="s">
        <v>121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4" t="s">
        <v>84</v>
      </c>
      <c r="BK210" s="246">
        <f>ROUND(I210*H210,2)</f>
        <v>0</v>
      </c>
      <c r="BL210" s="14" t="s">
        <v>128</v>
      </c>
      <c r="BM210" s="245" t="s">
        <v>448</v>
      </c>
    </row>
    <row r="211" s="2" customFormat="1" ht="21.75" customHeight="1">
      <c r="A211" s="35"/>
      <c r="B211" s="36"/>
      <c r="C211" s="233" t="s">
        <v>449</v>
      </c>
      <c r="D211" s="233" t="s">
        <v>124</v>
      </c>
      <c r="E211" s="234" t="s">
        <v>450</v>
      </c>
      <c r="F211" s="235" t="s">
        <v>451</v>
      </c>
      <c r="G211" s="236" t="s">
        <v>174</v>
      </c>
      <c r="H211" s="237">
        <v>26</v>
      </c>
      <c r="I211" s="238"/>
      <c r="J211" s="239">
        <f>ROUND(I211*H211,2)</f>
        <v>0</v>
      </c>
      <c r="K211" s="240"/>
      <c r="L211" s="41"/>
      <c r="M211" s="241" t="s">
        <v>1</v>
      </c>
      <c r="N211" s="242" t="s">
        <v>41</v>
      </c>
      <c r="O211" s="88"/>
      <c r="P211" s="243">
        <f>O211*H211</f>
        <v>0</v>
      </c>
      <c r="Q211" s="243">
        <v>0.00013999999999999999</v>
      </c>
      <c r="R211" s="243">
        <f>Q211*H211</f>
        <v>0.0036399999999999996</v>
      </c>
      <c r="S211" s="243">
        <v>0</v>
      </c>
      <c r="T211" s="24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5" t="s">
        <v>128</v>
      </c>
      <c r="AT211" s="245" t="s">
        <v>124</v>
      </c>
      <c r="AU211" s="245" t="s">
        <v>86</v>
      </c>
      <c r="AY211" s="14" t="s">
        <v>121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4" t="s">
        <v>84</v>
      </c>
      <c r="BK211" s="246">
        <f>ROUND(I211*H211,2)</f>
        <v>0</v>
      </c>
      <c r="BL211" s="14" t="s">
        <v>128</v>
      </c>
      <c r="BM211" s="245" t="s">
        <v>452</v>
      </c>
    </row>
    <row r="212" s="2" customFormat="1" ht="21.75" customHeight="1">
      <c r="A212" s="35"/>
      <c r="B212" s="36"/>
      <c r="C212" s="233" t="s">
        <v>453</v>
      </c>
      <c r="D212" s="233" t="s">
        <v>124</v>
      </c>
      <c r="E212" s="234" t="s">
        <v>454</v>
      </c>
      <c r="F212" s="235" t="s">
        <v>455</v>
      </c>
      <c r="G212" s="236" t="s">
        <v>174</v>
      </c>
      <c r="H212" s="237">
        <v>26</v>
      </c>
      <c r="I212" s="238"/>
      <c r="J212" s="239">
        <f>ROUND(I212*H212,2)</f>
        <v>0</v>
      </c>
      <c r="K212" s="240"/>
      <c r="L212" s="41"/>
      <c r="M212" s="241" t="s">
        <v>1</v>
      </c>
      <c r="N212" s="242" t="s">
        <v>41</v>
      </c>
      <c r="O212" s="88"/>
      <c r="P212" s="243">
        <f>O212*H212</f>
        <v>0</v>
      </c>
      <c r="Q212" s="243">
        <v>0.00070250740000000003</v>
      </c>
      <c r="R212" s="243">
        <f>Q212*H212</f>
        <v>0.018265192400000001</v>
      </c>
      <c r="S212" s="243">
        <v>0</v>
      </c>
      <c r="T212" s="24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5" t="s">
        <v>128</v>
      </c>
      <c r="AT212" s="245" t="s">
        <v>124</v>
      </c>
      <c r="AU212" s="245" t="s">
        <v>86</v>
      </c>
      <c r="AY212" s="14" t="s">
        <v>121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4" t="s">
        <v>84</v>
      </c>
      <c r="BK212" s="246">
        <f>ROUND(I212*H212,2)</f>
        <v>0</v>
      </c>
      <c r="BL212" s="14" t="s">
        <v>128</v>
      </c>
      <c r="BM212" s="245" t="s">
        <v>456</v>
      </c>
    </row>
    <row r="213" s="2" customFormat="1" ht="21.75" customHeight="1">
      <c r="A213" s="35"/>
      <c r="B213" s="36"/>
      <c r="C213" s="233" t="s">
        <v>457</v>
      </c>
      <c r="D213" s="233" t="s">
        <v>124</v>
      </c>
      <c r="E213" s="234" t="s">
        <v>458</v>
      </c>
      <c r="F213" s="235" t="s">
        <v>459</v>
      </c>
      <c r="G213" s="236" t="s">
        <v>174</v>
      </c>
      <c r="H213" s="237">
        <v>8</v>
      </c>
      <c r="I213" s="238"/>
      <c r="J213" s="239">
        <f>ROUND(I213*H213,2)</f>
        <v>0</v>
      </c>
      <c r="K213" s="240"/>
      <c r="L213" s="41"/>
      <c r="M213" s="241" t="s">
        <v>1</v>
      </c>
      <c r="N213" s="242" t="s">
        <v>41</v>
      </c>
      <c r="O213" s="88"/>
      <c r="P213" s="243">
        <f>O213*H213</f>
        <v>0</v>
      </c>
      <c r="Q213" s="243">
        <v>0.00056804849999999999</v>
      </c>
      <c r="R213" s="243">
        <f>Q213*H213</f>
        <v>0.0045443879999999999</v>
      </c>
      <c r="S213" s="243">
        <v>0</v>
      </c>
      <c r="T213" s="24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5" t="s">
        <v>128</v>
      </c>
      <c r="AT213" s="245" t="s">
        <v>124</v>
      </c>
      <c r="AU213" s="245" t="s">
        <v>86</v>
      </c>
      <c r="AY213" s="14" t="s">
        <v>121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4" t="s">
        <v>84</v>
      </c>
      <c r="BK213" s="246">
        <f>ROUND(I213*H213,2)</f>
        <v>0</v>
      </c>
      <c r="BL213" s="14" t="s">
        <v>128</v>
      </c>
      <c r="BM213" s="245" t="s">
        <v>460</v>
      </c>
    </row>
    <row r="214" s="2" customFormat="1" ht="21.75" customHeight="1">
      <c r="A214" s="35"/>
      <c r="B214" s="36"/>
      <c r="C214" s="233" t="s">
        <v>461</v>
      </c>
      <c r="D214" s="233" t="s">
        <v>124</v>
      </c>
      <c r="E214" s="234" t="s">
        <v>462</v>
      </c>
      <c r="F214" s="235" t="s">
        <v>463</v>
      </c>
      <c r="G214" s="236" t="s">
        <v>174</v>
      </c>
      <c r="H214" s="237">
        <v>1</v>
      </c>
      <c r="I214" s="238"/>
      <c r="J214" s="239">
        <f>ROUND(I214*H214,2)</f>
        <v>0</v>
      </c>
      <c r="K214" s="240"/>
      <c r="L214" s="41"/>
      <c r="M214" s="241" t="s">
        <v>1</v>
      </c>
      <c r="N214" s="242" t="s">
        <v>41</v>
      </c>
      <c r="O214" s="88"/>
      <c r="P214" s="243">
        <f>O214*H214</f>
        <v>0</v>
      </c>
      <c r="Q214" s="243">
        <v>0.00147</v>
      </c>
      <c r="R214" s="243">
        <f>Q214*H214</f>
        <v>0.00147</v>
      </c>
      <c r="S214" s="243">
        <v>0</v>
      </c>
      <c r="T214" s="24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5" t="s">
        <v>128</v>
      </c>
      <c r="AT214" s="245" t="s">
        <v>124</v>
      </c>
      <c r="AU214" s="245" t="s">
        <v>86</v>
      </c>
      <c r="AY214" s="14" t="s">
        <v>121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4" t="s">
        <v>84</v>
      </c>
      <c r="BK214" s="246">
        <f>ROUND(I214*H214,2)</f>
        <v>0</v>
      </c>
      <c r="BL214" s="14" t="s">
        <v>128</v>
      </c>
      <c r="BM214" s="245" t="s">
        <v>464</v>
      </c>
    </row>
    <row r="215" s="2" customFormat="1" ht="21.75" customHeight="1">
      <c r="A215" s="35"/>
      <c r="B215" s="36"/>
      <c r="C215" s="233" t="s">
        <v>465</v>
      </c>
      <c r="D215" s="233" t="s">
        <v>124</v>
      </c>
      <c r="E215" s="234" t="s">
        <v>466</v>
      </c>
      <c r="F215" s="235" t="s">
        <v>467</v>
      </c>
      <c r="G215" s="236" t="s">
        <v>174</v>
      </c>
      <c r="H215" s="237">
        <v>1</v>
      </c>
      <c r="I215" s="238"/>
      <c r="J215" s="239">
        <f>ROUND(I215*H215,2)</f>
        <v>0</v>
      </c>
      <c r="K215" s="240"/>
      <c r="L215" s="41"/>
      <c r="M215" s="241" t="s">
        <v>1</v>
      </c>
      <c r="N215" s="242" t="s">
        <v>41</v>
      </c>
      <c r="O215" s="88"/>
      <c r="P215" s="243">
        <f>O215*H215</f>
        <v>0</v>
      </c>
      <c r="Q215" s="243">
        <v>0.00147</v>
      </c>
      <c r="R215" s="243">
        <f>Q215*H215</f>
        <v>0.00147</v>
      </c>
      <c r="S215" s="243">
        <v>0</v>
      </c>
      <c r="T215" s="24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5" t="s">
        <v>128</v>
      </c>
      <c r="AT215" s="245" t="s">
        <v>124</v>
      </c>
      <c r="AU215" s="245" t="s">
        <v>86</v>
      </c>
      <c r="AY215" s="14" t="s">
        <v>121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4" t="s">
        <v>84</v>
      </c>
      <c r="BK215" s="246">
        <f>ROUND(I215*H215,2)</f>
        <v>0</v>
      </c>
      <c r="BL215" s="14" t="s">
        <v>128</v>
      </c>
      <c r="BM215" s="245" t="s">
        <v>468</v>
      </c>
    </row>
    <row r="216" s="2" customFormat="1" ht="21.75" customHeight="1">
      <c r="A216" s="35"/>
      <c r="B216" s="36"/>
      <c r="C216" s="233" t="s">
        <v>469</v>
      </c>
      <c r="D216" s="233" t="s">
        <v>124</v>
      </c>
      <c r="E216" s="234" t="s">
        <v>470</v>
      </c>
      <c r="F216" s="235" t="s">
        <v>471</v>
      </c>
      <c r="G216" s="236" t="s">
        <v>174</v>
      </c>
      <c r="H216" s="237">
        <v>2</v>
      </c>
      <c r="I216" s="238"/>
      <c r="J216" s="239">
        <f>ROUND(I216*H216,2)</f>
        <v>0</v>
      </c>
      <c r="K216" s="240"/>
      <c r="L216" s="41"/>
      <c r="M216" s="241" t="s">
        <v>1</v>
      </c>
      <c r="N216" s="242" t="s">
        <v>41</v>
      </c>
      <c r="O216" s="88"/>
      <c r="P216" s="243">
        <f>O216*H216</f>
        <v>0</v>
      </c>
      <c r="Q216" s="243">
        <v>0.00075000000000000002</v>
      </c>
      <c r="R216" s="243">
        <f>Q216*H216</f>
        <v>0.0015</v>
      </c>
      <c r="S216" s="243">
        <v>0</v>
      </c>
      <c r="T216" s="24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5" t="s">
        <v>128</v>
      </c>
      <c r="AT216" s="245" t="s">
        <v>124</v>
      </c>
      <c r="AU216" s="245" t="s">
        <v>86</v>
      </c>
      <c r="AY216" s="14" t="s">
        <v>121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4" t="s">
        <v>84</v>
      </c>
      <c r="BK216" s="246">
        <f>ROUND(I216*H216,2)</f>
        <v>0</v>
      </c>
      <c r="BL216" s="14" t="s">
        <v>128</v>
      </c>
      <c r="BM216" s="245" t="s">
        <v>472</v>
      </c>
    </row>
    <row r="217" s="2" customFormat="1" ht="16.5" customHeight="1">
      <c r="A217" s="35"/>
      <c r="B217" s="36"/>
      <c r="C217" s="233" t="s">
        <v>473</v>
      </c>
      <c r="D217" s="233" t="s">
        <v>124</v>
      </c>
      <c r="E217" s="234" t="s">
        <v>474</v>
      </c>
      <c r="F217" s="235" t="s">
        <v>475</v>
      </c>
      <c r="G217" s="236" t="s">
        <v>174</v>
      </c>
      <c r="H217" s="237">
        <v>32</v>
      </c>
      <c r="I217" s="238"/>
      <c r="J217" s="239">
        <f>ROUND(I217*H217,2)</f>
        <v>0</v>
      </c>
      <c r="K217" s="240"/>
      <c r="L217" s="41"/>
      <c r="M217" s="241" t="s">
        <v>1</v>
      </c>
      <c r="N217" s="242" t="s">
        <v>41</v>
      </c>
      <c r="O217" s="88"/>
      <c r="P217" s="243">
        <f>O217*H217</f>
        <v>0</v>
      </c>
      <c r="Q217" s="243">
        <v>0.00023499999999999999</v>
      </c>
      <c r="R217" s="243">
        <f>Q217*H217</f>
        <v>0.0075199999999999998</v>
      </c>
      <c r="S217" s="243">
        <v>0</v>
      </c>
      <c r="T217" s="24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5" t="s">
        <v>128</v>
      </c>
      <c r="AT217" s="245" t="s">
        <v>124</v>
      </c>
      <c r="AU217" s="245" t="s">
        <v>86</v>
      </c>
      <c r="AY217" s="14" t="s">
        <v>121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4" t="s">
        <v>84</v>
      </c>
      <c r="BK217" s="246">
        <f>ROUND(I217*H217,2)</f>
        <v>0</v>
      </c>
      <c r="BL217" s="14" t="s">
        <v>128</v>
      </c>
      <c r="BM217" s="245" t="s">
        <v>476</v>
      </c>
    </row>
    <row r="218" s="2" customFormat="1" ht="16.5" customHeight="1">
      <c r="A218" s="35"/>
      <c r="B218" s="36"/>
      <c r="C218" s="233" t="s">
        <v>477</v>
      </c>
      <c r="D218" s="233" t="s">
        <v>124</v>
      </c>
      <c r="E218" s="234" t="s">
        <v>478</v>
      </c>
      <c r="F218" s="235" t="s">
        <v>479</v>
      </c>
      <c r="G218" s="236" t="s">
        <v>162</v>
      </c>
      <c r="H218" s="237">
        <v>0.059999999999999998</v>
      </c>
      <c r="I218" s="238"/>
      <c r="J218" s="239">
        <f>ROUND(I218*H218,2)</f>
        <v>0</v>
      </c>
      <c r="K218" s="240"/>
      <c r="L218" s="41"/>
      <c r="M218" s="241" t="s">
        <v>1</v>
      </c>
      <c r="N218" s="242" t="s">
        <v>41</v>
      </c>
      <c r="O218" s="88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5" t="s">
        <v>128</v>
      </c>
      <c r="AT218" s="245" t="s">
        <v>124</v>
      </c>
      <c r="AU218" s="245" t="s">
        <v>86</v>
      </c>
      <c r="AY218" s="14" t="s">
        <v>121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4" t="s">
        <v>84</v>
      </c>
      <c r="BK218" s="246">
        <f>ROUND(I218*H218,2)</f>
        <v>0</v>
      </c>
      <c r="BL218" s="14" t="s">
        <v>128</v>
      </c>
      <c r="BM218" s="245" t="s">
        <v>480</v>
      </c>
    </row>
    <row r="219" s="12" customFormat="1" ht="22.8" customHeight="1">
      <c r="A219" s="12"/>
      <c r="B219" s="217"/>
      <c r="C219" s="218"/>
      <c r="D219" s="219" t="s">
        <v>75</v>
      </c>
      <c r="E219" s="231" t="s">
        <v>481</v>
      </c>
      <c r="F219" s="231" t="s">
        <v>482</v>
      </c>
      <c r="G219" s="218"/>
      <c r="H219" s="218"/>
      <c r="I219" s="221"/>
      <c r="J219" s="232">
        <f>BK219</f>
        <v>0</v>
      </c>
      <c r="K219" s="218"/>
      <c r="L219" s="223"/>
      <c r="M219" s="224"/>
      <c r="N219" s="225"/>
      <c r="O219" s="225"/>
      <c r="P219" s="226">
        <f>SUM(P220:P230)</f>
        <v>0</v>
      </c>
      <c r="Q219" s="225"/>
      <c r="R219" s="226">
        <f>SUM(R220:R230)</f>
        <v>0.84941999999999995</v>
      </c>
      <c r="S219" s="225"/>
      <c r="T219" s="227">
        <f>SUM(T220:T230)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8" t="s">
        <v>86</v>
      </c>
      <c r="AT219" s="229" t="s">
        <v>75</v>
      </c>
      <c r="AU219" s="229" t="s">
        <v>84</v>
      </c>
      <c r="AY219" s="228" t="s">
        <v>121</v>
      </c>
      <c r="BK219" s="230">
        <f>SUM(BK220:BK230)</f>
        <v>0</v>
      </c>
    </row>
    <row r="220" s="2" customFormat="1" ht="16.5" customHeight="1">
      <c r="A220" s="35"/>
      <c r="B220" s="36"/>
      <c r="C220" s="233" t="s">
        <v>483</v>
      </c>
      <c r="D220" s="233" t="s">
        <v>124</v>
      </c>
      <c r="E220" s="234" t="s">
        <v>484</v>
      </c>
      <c r="F220" s="235" t="s">
        <v>485</v>
      </c>
      <c r="G220" s="236" t="s">
        <v>174</v>
      </c>
      <c r="H220" s="237">
        <v>26</v>
      </c>
      <c r="I220" s="238"/>
      <c r="J220" s="239">
        <f>ROUND(I220*H220,2)</f>
        <v>0</v>
      </c>
      <c r="K220" s="240"/>
      <c r="L220" s="41"/>
      <c r="M220" s="241" t="s">
        <v>1</v>
      </c>
      <c r="N220" s="242" t="s">
        <v>41</v>
      </c>
      <c r="O220" s="88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5" t="s">
        <v>128</v>
      </c>
      <c r="AT220" s="245" t="s">
        <v>124</v>
      </c>
      <c r="AU220" s="245" t="s">
        <v>86</v>
      </c>
      <c r="AY220" s="14" t="s">
        <v>121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4" t="s">
        <v>84</v>
      </c>
      <c r="BK220" s="246">
        <f>ROUND(I220*H220,2)</f>
        <v>0</v>
      </c>
      <c r="BL220" s="14" t="s">
        <v>128</v>
      </c>
      <c r="BM220" s="245" t="s">
        <v>486</v>
      </c>
    </row>
    <row r="221" s="2" customFormat="1" ht="33" customHeight="1">
      <c r="A221" s="35"/>
      <c r="B221" s="36"/>
      <c r="C221" s="233" t="s">
        <v>487</v>
      </c>
      <c r="D221" s="233" t="s">
        <v>124</v>
      </c>
      <c r="E221" s="234" t="s">
        <v>488</v>
      </c>
      <c r="F221" s="235" t="s">
        <v>489</v>
      </c>
      <c r="G221" s="236" t="s">
        <v>174</v>
      </c>
      <c r="H221" s="237">
        <v>4</v>
      </c>
      <c r="I221" s="238"/>
      <c r="J221" s="239">
        <f>ROUND(I221*H221,2)</f>
        <v>0</v>
      </c>
      <c r="K221" s="240"/>
      <c r="L221" s="41"/>
      <c r="M221" s="241" t="s">
        <v>1</v>
      </c>
      <c r="N221" s="242" t="s">
        <v>41</v>
      </c>
      <c r="O221" s="88"/>
      <c r="P221" s="243">
        <f>O221*H221</f>
        <v>0</v>
      </c>
      <c r="Q221" s="243">
        <v>0.016549999999999999</v>
      </c>
      <c r="R221" s="243">
        <f>Q221*H221</f>
        <v>0.066199999999999995</v>
      </c>
      <c r="S221" s="243">
        <v>0</v>
      </c>
      <c r="T221" s="24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5" t="s">
        <v>128</v>
      </c>
      <c r="AT221" s="245" t="s">
        <v>124</v>
      </c>
      <c r="AU221" s="245" t="s">
        <v>86</v>
      </c>
      <c r="AY221" s="14" t="s">
        <v>121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4" t="s">
        <v>84</v>
      </c>
      <c r="BK221" s="246">
        <f>ROUND(I221*H221,2)</f>
        <v>0</v>
      </c>
      <c r="BL221" s="14" t="s">
        <v>128</v>
      </c>
      <c r="BM221" s="245" t="s">
        <v>490</v>
      </c>
    </row>
    <row r="222" s="2" customFormat="1" ht="33" customHeight="1">
      <c r="A222" s="35"/>
      <c r="B222" s="36"/>
      <c r="C222" s="233" t="s">
        <v>491</v>
      </c>
      <c r="D222" s="233" t="s">
        <v>124</v>
      </c>
      <c r="E222" s="234" t="s">
        <v>492</v>
      </c>
      <c r="F222" s="235" t="s">
        <v>493</v>
      </c>
      <c r="G222" s="236" t="s">
        <v>174</v>
      </c>
      <c r="H222" s="237">
        <v>7</v>
      </c>
      <c r="I222" s="238"/>
      <c r="J222" s="239">
        <f>ROUND(I222*H222,2)</f>
        <v>0</v>
      </c>
      <c r="K222" s="240"/>
      <c r="L222" s="41"/>
      <c r="M222" s="241" t="s">
        <v>1</v>
      </c>
      <c r="N222" s="242" t="s">
        <v>41</v>
      </c>
      <c r="O222" s="88"/>
      <c r="P222" s="243">
        <f>O222*H222</f>
        <v>0</v>
      </c>
      <c r="Q222" s="243">
        <v>0.025159999999999998</v>
      </c>
      <c r="R222" s="243">
        <f>Q222*H222</f>
        <v>0.17612</v>
      </c>
      <c r="S222" s="243">
        <v>0</v>
      </c>
      <c r="T222" s="24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5" t="s">
        <v>128</v>
      </c>
      <c r="AT222" s="245" t="s">
        <v>124</v>
      </c>
      <c r="AU222" s="245" t="s">
        <v>86</v>
      </c>
      <c r="AY222" s="14" t="s">
        <v>121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4" t="s">
        <v>84</v>
      </c>
      <c r="BK222" s="246">
        <f>ROUND(I222*H222,2)</f>
        <v>0</v>
      </c>
      <c r="BL222" s="14" t="s">
        <v>128</v>
      </c>
      <c r="BM222" s="245" t="s">
        <v>494</v>
      </c>
    </row>
    <row r="223" s="2" customFormat="1" ht="33" customHeight="1">
      <c r="A223" s="35"/>
      <c r="B223" s="36"/>
      <c r="C223" s="233" t="s">
        <v>495</v>
      </c>
      <c r="D223" s="233" t="s">
        <v>124</v>
      </c>
      <c r="E223" s="234" t="s">
        <v>496</v>
      </c>
      <c r="F223" s="235" t="s">
        <v>497</v>
      </c>
      <c r="G223" s="236" t="s">
        <v>174</v>
      </c>
      <c r="H223" s="237">
        <v>5</v>
      </c>
      <c r="I223" s="238"/>
      <c r="J223" s="239">
        <f>ROUND(I223*H223,2)</f>
        <v>0</v>
      </c>
      <c r="K223" s="240"/>
      <c r="L223" s="41"/>
      <c r="M223" s="241" t="s">
        <v>1</v>
      </c>
      <c r="N223" s="242" t="s">
        <v>41</v>
      </c>
      <c r="O223" s="88"/>
      <c r="P223" s="243">
        <f>O223*H223</f>
        <v>0</v>
      </c>
      <c r="Q223" s="243">
        <v>0.0309</v>
      </c>
      <c r="R223" s="243">
        <f>Q223*H223</f>
        <v>0.1545</v>
      </c>
      <c r="S223" s="243">
        <v>0</v>
      </c>
      <c r="T223" s="24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5" t="s">
        <v>128</v>
      </c>
      <c r="AT223" s="245" t="s">
        <v>124</v>
      </c>
      <c r="AU223" s="245" t="s">
        <v>86</v>
      </c>
      <c r="AY223" s="14" t="s">
        <v>121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4" t="s">
        <v>84</v>
      </c>
      <c r="BK223" s="246">
        <f>ROUND(I223*H223,2)</f>
        <v>0</v>
      </c>
      <c r="BL223" s="14" t="s">
        <v>128</v>
      </c>
      <c r="BM223" s="245" t="s">
        <v>498</v>
      </c>
    </row>
    <row r="224" s="2" customFormat="1" ht="33" customHeight="1">
      <c r="A224" s="35"/>
      <c r="B224" s="36"/>
      <c r="C224" s="233" t="s">
        <v>499</v>
      </c>
      <c r="D224" s="233" t="s">
        <v>124</v>
      </c>
      <c r="E224" s="234" t="s">
        <v>500</v>
      </c>
      <c r="F224" s="235" t="s">
        <v>501</v>
      </c>
      <c r="G224" s="236" t="s">
        <v>174</v>
      </c>
      <c r="H224" s="237">
        <v>2</v>
      </c>
      <c r="I224" s="238"/>
      <c r="J224" s="239">
        <f>ROUND(I224*H224,2)</f>
        <v>0</v>
      </c>
      <c r="K224" s="240"/>
      <c r="L224" s="41"/>
      <c r="M224" s="241" t="s">
        <v>1</v>
      </c>
      <c r="N224" s="242" t="s">
        <v>41</v>
      </c>
      <c r="O224" s="88"/>
      <c r="P224" s="243">
        <f>O224*H224</f>
        <v>0</v>
      </c>
      <c r="Q224" s="243">
        <v>0.0332</v>
      </c>
      <c r="R224" s="243">
        <f>Q224*H224</f>
        <v>0.066400000000000001</v>
      </c>
      <c r="S224" s="243">
        <v>0</v>
      </c>
      <c r="T224" s="24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5" t="s">
        <v>128</v>
      </c>
      <c r="AT224" s="245" t="s">
        <v>124</v>
      </c>
      <c r="AU224" s="245" t="s">
        <v>86</v>
      </c>
      <c r="AY224" s="14" t="s">
        <v>121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4" t="s">
        <v>84</v>
      </c>
      <c r="BK224" s="246">
        <f>ROUND(I224*H224,2)</f>
        <v>0</v>
      </c>
      <c r="BL224" s="14" t="s">
        <v>128</v>
      </c>
      <c r="BM224" s="245" t="s">
        <v>502</v>
      </c>
    </row>
    <row r="225" s="2" customFormat="1" ht="33" customHeight="1">
      <c r="A225" s="35"/>
      <c r="B225" s="36"/>
      <c r="C225" s="233" t="s">
        <v>503</v>
      </c>
      <c r="D225" s="233" t="s">
        <v>124</v>
      </c>
      <c r="E225" s="234" t="s">
        <v>504</v>
      </c>
      <c r="F225" s="235" t="s">
        <v>505</v>
      </c>
      <c r="G225" s="236" t="s">
        <v>174</v>
      </c>
      <c r="H225" s="237">
        <v>2</v>
      </c>
      <c r="I225" s="238"/>
      <c r="J225" s="239">
        <f>ROUND(I225*H225,2)</f>
        <v>0</v>
      </c>
      <c r="K225" s="240"/>
      <c r="L225" s="41"/>
      <c r="M225" s="241" t="s">
        <v>1</v>
      </c>
      <c r="N225" s="242" t="s">
        <v>41</v>
      </c>
      <c r="O225" s="88"/>
      <c r="P225" s="243">
        <f>O225*H225</f>
        <v>0</v>
      </c>
      <c r="Q225" s="243">
        <v>0.036639999999999999</v>
      </c>
      <c r="R225" s="243">
        <f>Q225*H225</f>
        <v>0.073279999999999998</v>
      </c>
      <c r="S225" s="243">
        <v>0</v>
      </c>
      <c r="T225" s="24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5" t="s">
        <v>128</v>
      </c>
      <c r="AT225" s="245" t="s">
        <v>124</v>
      </c>
      <c r="AU225" s="245" t="s">
        <v>86</v>
      </c>
      <c r="AY225" s="14" t="s">
        <v>121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4" t="s">
        <v>84</v>
      </c>
      <c r="BK225" s="246">
        <f>ROUND(I225*H225,2)</f>
        <v>0</v>
      </c>
      <c r="BL225" s="14" t="s">
        <v>128</v>
      </c>
      <c r="BM225" s="245" t="s">
        <v>506</v>
      </c>
    </row>
    <row r="226" s="2" customFormat="1" ht="33" customHeight="1">
      <c r="A226" s="35"/>
      <c r="B226" s="36"/>
      <c r="C226" s="233" t="s">
        <v>507</v>
      </c>
      <c r="D226" s="233" t="s">
        <v>124</v>
      </c>
      <c r="E226" s="234" t="s">
        <v>508</v>
      </c>
      <c r="F226" s="235" t="s">
        <v>509</v>
      </c>
      <c r="G226" s="236" t="s">
        <v>174</v>
      </c>
      <c r="H226" s="237">
        <v>3</v>
      </c>
      <c r="I226" s="238"/>
      <c r="J226" s="239">
        <f>ROUND(I226*H226,2)</f>
        <v>0</v>
      </c>
      <c r="K226" s="240"/>
      <c r="L226" s="41"/>
      <c r="M226" s="241" t="s">
        <v>1</v>
      </c>
      <c r="N226" s="242" t="s">
        <v>41</v>
      </c>
      <c r="O226" s="88"/>
      <c r="P226" s="243">
        <f>O226*H226</f>
        <v>0</v>
      </c>
      <c r="Q226" s="243">
        <v>0.048120000000000003</v>
      </c>
      <c r="R226" s="243">
        <f>Q226*H226</f>
        <v>0.14436000000000002</v>
      </c>
      <c r="S226" s="243">
        <v>0</v>
      </c>
      <c r="T226" s="24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5" t="s">
        <v>128</v>
      </c>
      <c r="AT226" s="245" t="s">
        <v>124</v>
      </c>
      <c r="AU226" s="245" t="s">
        <v>86</v>
      </c>
      <c r="AY226" s="14" t="s">
        <v>121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4" t="s">
        <v>84</v>
      </c>
      <c r="BK226" s="246">
        <f>ROUND(I226*H226,2)</f>
        <v>0</v>
      </c>
      <c r="BL226" s="14" t="s">
        <v>128</v>
      </c>
      <c r="BM226" s="245" t="s">
        <v>510</v>
      </c>
    </row>
    <row r="227" s="2" customFormat="1" ht="33" customHeight="1">
      <c r="A227" s="35"/>
      <c r="B227" s="36"/>
      <c r="C227" s="233" t="s">
        <v>511</v>
      </c>
      <c r="D227" s="233" t="s">
        <v>124</v>
      </c>
      <c r="E227" s="234" t="s">
        <v>512</v>
      </c>
      <c r="F227" s="235" t="s">
        <v>513</v>
      </c>
      <c r="G227" s="236" t="s">
        <v>174</v>
      </c>
      <c r="H227" s="237">
        <v>1</v>
      </c>
      <c r="I227" s="238"/>
      <c r="J227" s="239">
        <f>ROUND(I227*H227,2)</f>
        <v>0</v>
      </c>
      <c r="K227" s="240"/>
      <c r="L227" s="41"/>
      <c r="M227" s="241" t="s">
        <v>1</v>
      </c>
      <c r="N227" s="242" t="s">
        <v>41</v>
      </c>
      <c r="O227" s="88"/>
      <c r="P227" s="243">
        <f>O227*H227</f>
        <v>0</v>
      </c>
      <c r="Q227" s="243">
        <v>0.034799999999999998</v>
      </c>
      <c r="R227" s="243">
        <f>Q227*H227</f>
        <v>0.034799999999999998</v>
      </c>
      <c r="S227" s="243">
        <v>0</v>
      </c>
      <c r="T227" s="24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5" t="s">
        <v>128</v>
      </c>
      <c r="AT227" s="245" t="s">
        <v>124</v>
      </c>
      <c r="AU227" s="245" t="s">
        <v>86</v>
      </c>
      <c r="AY227" s="14" t="s">
        <v>121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4" t="s">
        <v>84</v>
      </c>
      <c r="BK227" s="246">
        <f>ROUND(I227*H227,2)</f>
        <v>0</v>
      </c>
      <c r="BL227" s="14" t="s">
        <v>128</v>
      </c>
      <c r="BM227" s="245" t="s">
        <v>514</v>
      </c>
    </row>
    <row r="228" s="2" customFormat="1" ht="33" customHeight="1">
      <c r="A228" s="35"/>
      <c r="B228" s="36"/>
      <c r="C228" s="233" t="s">
        <v>515</v>
      </c>
      <c r="D228" s="233" t="s">
        <v>124</v>
      </c>
      <c r="E228" s="234" t="s">
        <v>516</v>
      </c>
      <c r="F228" s="235" t="s">
        <v>517</v>
      </c>
      <c r="G228" s="236" t="s">
        <v>174</v>
      </c>
      <c r="H228" s="237">
        <v>2</v>
      </c>
      <c r="I228" s="238"/>
      <c r="J228" s="239">
        <f>ROUND(I228*H228,2)</f>
        <v>0</v>
      </c>
      <c r="K228" s="240"/>
      <c r="L228" s="41"/>
      <c r="M228" s="241" t="s">
        <v>1</v>
      </c>
      <c r="N228" s="242" t="s">
        <v>41</v>
      </c>
      <c r="O228" s="88"/>
      <c r="P228" s="243">
        <f>O228*H228</f>
        <v>0</v>
      </c>
      <c r="Q228" s="243">
        <v>0.066879999999999995</v>
      </c>
      <c r="R228" s="243">
        <f>Q228*H228</f>
        <v>0.13375999999999999</v>
      </c>
      <c r="S228" s="243">
        <v>0</v>
      </c>
      <c r="T228" s="24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5" t="s">
        <v>128</v>
      </c>
      <c r="AT228" s="245" t="s">
        <v>124</v>
      </c>
      <c r="AU228" s="245" t="s">
        <v>86</v>
      </c>
      <c r="AY228" s="14" t="s">
        <v>121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4" t="s">
        <v>84</v>
      </c>
      <c r="BK228" s="246">
        <f>ROUND(I228*H228,2)</f>
        <v>0</v>
      </c>
      <c r="BL228" s="14" t="s">
        <v>128</v>
      </c>
      <c r="BM228" s="245" t="s">
        <v>518</v>
      </c>
    </row>
    <row r="229" s="2" customFormat="1" ht="16.5" customHeight="1">
      <c r="A229" s="35"/>
      <c r="B229" s="36"/>
      <c r="C229" s="233" t="s">
        <v>519</v>
      </c>
      <c r="D229" s="233" t="s">
        <v>124</v>
      </c>
      <c r="E229" s="234" t="s">
        <v>520</v>
      </c>
      <c r="F229" s="235" t="s">
        <v>521</v>
      </c>
      <c r="G229" s="236" t="s">
        <v>174</v>
      </c>
      <c r="H229" s="237">
        <v>26</v>
      </c>
      <c r="I229" s="238"/>
      <c r="J229" s="239">
        <f>ROUND(I229*H229,2)</f>
        <v>0</v>
      </c>
      <c r="K229" s="240"/>
      <c r="L229" s="41"/>
      <c r="M229" s="241" t="s">
        <v>1</v>
      </c>
      <c r="N229" s="242" t="s">
        <v>41</v>
      </c>
      <c r="O229" s="88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5" t="s">
        <v>128</v>
      </c>
      <c r="AT229" s="245" t="s">
        <v>124</v>
      </c>
      <c r="AU229" s="245" t="s">
        <v>86</v>
      </c>
      <c r="AY229" s="14" t="s">
        <v>121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4" t="s">
        <v>84</v>
      </c>
      <c r="BK229" s="246">
        <f>ROUND(I229*H229,2)</f>
        <v>0</v>
      </c>
      <c r="BL229" s="14" t="s">
        <v>128</v>
      </c>
      <c r="BM229" s="245" t="s">
        <v>522</v>
      </c>
    </row>
    <row r="230" s="2" customFormat="1" ht="21.75" customHeight="1">
      <c r="A230" s="35"/>
      <c r="B230" s="36"/>
      <c r="C230" s="233" t="s">
        <v>523</v>
      </c>
      <c r="D230" s="233" t="s">
        <v>124</v>
      </c>
      <c r="E230" s="234" t="s">
        <v>524</v>
      </c>
      <c r="F230" s="235" t="s">
        <v>525</v>
      </c>
      <c r="G230" s="236" t="s">
        <v>162</v>
      </c>
      <c r="H230" s="237">
        <v>0.84899999999999998</v>
      </c>
      <c r="I230" s="238"/>
      <c r="J230" s="239">
        <f>ROUND(I230*H230,2)</f>
        <v>0</v>
      </c>
      <c r="K230" s="240"/>
      <c r="L230" s="41"/>
      <c r="M230" s="241" t="s">
        <v>1</v>
      </c>
      <c r="N230" s="242" t="s">
        <v>41</v>
      </c>
      <c r="O230" s="88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5" t="s">
        <v>128</v>
      </c>
      <c r="AT230" s="245" t="s">
        <v>124</v>
      </c>
      <c r="AU230" s="245" t="s">
        <v>86</v>
      </c>
      <c r="AY230" s="14" t="s">
        <v>121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4" t="s">
        <v>84</v>
      </c>
      <c r="BK230" s="246">
        <f>ROUND(I230*H230,2)</f>
        <v>0</v>
      </c>
      <c r="BL230" s="14" t="s">
        <v>128</v>
      </c>
      <c r="BM230" s="245" t="s">
        <v>526</v>
      </c>
    </row>
    <row r="231" s="12" customFormat="1" ht="22.8" customHeight="1">
      <c r="A231" s="12"/>
      <c r="B231" s="217"/>
      <c r="C231" s="218"/>
      <c r="D231" s="219" t="s">
        <v>75</v>
      </c>
      <c r="E231" s="231" t="s">
        <v>527</v>
      </c>
      <c r="F231" s="231" t="s">
        <v>528</v>
      </c>
      <c r="G231" s="218"/>
      <c r="H231" s="218"/>
      <c r="I231" s="221"/>
      <c r="J231" s="232">
        <f>BK231</f>
        <v>0</v>
      </c>
      <c r="K231" s="218"/>
      <c r="L231" s="223"/>
      <c r="M231" s="224"/>
      <c r="N231" s="225"/>
      <c r="O231" s="225"/>
      <c r="P231" s="226">
        <f>SUM(P232:P233)</f>
        <v>0</v>
      </c>
      <c r="Q231" s="225"/>
      <c r="R231" s="226">
        <f>SUM(R232:R233)</f>
        <v>0</v>
      </c>
      <c r="S231" s="225"/>
      <c r="T231" s="227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8" t="s">
        <v>86</v>
      </c>
      <c r="AT231" s="229" t="s">
        <v>75</v>
      </c>
      <c r="AU231" s="229" t="s">
        <v>84</v>
      </c>
      <c r="AY231" s="228" t="s">
        <v>121</v>
      </c>
      <c r="BK231" s="230">
        <f>SUM(BK232:BK233)</f>
        <v>0</v>
      </c>
    </row>
    <row r="232" s="2" customFormat="1" ht="21.75" customHeight="1">
      <c r="A232" s="35"/>
      <c r="B232" s="36"/>
      <c r="C232" s="233" t="s">
        <v>529</v>
      </c>
      <c r="D232" s="233" t="s">
        <v>124</v>
      </c>
      <c r="E232" s="234" t="s">
        <v>530</v>
      </c>
      <c r="F232" s="235" t="s">
        <v>531</v>
      </c>
      <c r="G232" s="236" t="s">
        <v>215</v>
      </c>
      <c r="H232" s="237">
        <v>25</v>
      </c>
      <c r="I232" s="238"/>
      <c r="J232" s="239">
        <f>ROUND(I232*H232,2)</f>
        <v>0</v>
      </c>
      <c r="K232" s="240"/>
      <c r="L232" s="41"/>
      <c r="M232" s="241" t="s">
        <v>1</v>
      </c>
      <c r="N232" s="242" t="s">
        <v>41</v>
      </c>
      <c r="O232" s="88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5" t="s">
        <v>128</v>
      </c>
      <c r="AT232" s="245" t="s">
        <v>124</v>
      </c>
      <c r="AU232" s="245" t="s">
        <v>86</v>
      </c>
      <c r="AY232" s="14" t="s">
        <v>121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4" t="s">
        <v>84</v>
      </c>
      <c r="BK232" s="246">
        <f>ROUND(I232*H232,2)</f>
        <v>0</v>
      </c>
      <c r="BL232" s="14" t="s">
        <v>128</v>
      </c>
      <c r="BM232" s="245" t="s">
        <v>532</v>
      </c>
    </row>
    <row r="233" s="2" customFormat="1" ht="16.5" customHeight="1">
      <c r="A233" s="35"/>
      <c r="B233" s="36"/>
      <c r="C233" s="233" t="s">
        <v>533</v>
      </c>
      <c r="D233" s="233" t="s">
        <v>124</v>
      </c>
      <c r="E233" s="234" t="s">
        <v>534</v>
      </c>
      <c r="F233" s="235" t="s">
        <v>535</v>
      </c>
      <c r="G233" s="236" t="s">
        <v>169</v>
      </c>
      <c r="H233" s="237">
        <v>1</v>
      </c>
      <c r="I233" s="238"/>
      <c r="J233" s="239">
        <f>ROUND(I233*H233,2)</f>
        <v>0</v>
      </c>
      <c r="K233" s="240"/>
      <c r="L233" s="41"/>
      <c r="M233" s="262" t="s">
        <v>1</v>
      </c>
      <c r="N233" s="263" t="s">
        <v>41</v>
      </c>
      <c r="O233" s="264"/>
      <c r="P233" s="265">
        <f>O233*H233</f>
        <v>0</v>
      </c>
      <c r="Q233" s="265">
        <v>0</v>
      </c>
      <c r="R233" s="265">
        <f>Q233*H233</f>
        <v>0</v>
      </c>
      <c r="S233" s="265">
        <v>0</v>
      </c>
      <c r="T233" s="26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5" t="s">
        <v>128</v>
      </c>
      <c r="AT233" s="245" t="s">
        <v>124</v>
      </c>
      <c r="AU233" s="245" t="s">
        <v>86</v>
      </c>
      <c r="AY233" s="14" t="s">
        <v>121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4" t="s">
        <v>84</v>
      </c>
      <c r="BK233" s="246">
        <f>ROUND(I233*H233,2)</f>
        <v>0</v>
      </c>
      <c r="BL233" s="14" t="s">
        <v>128</v>
      </c>
      <c r="BM233" s="245" t="s">
        <v>536</v>
      </c>
    </row>
    <row r="234" s="2" customFormat="1" ht="6.96" customHeight="1">
      <c r="A234" s="35"/>
      <c r="B234" s="63"/>
      <c r="C234" s="64"/>
      <c r="D234" s="64"/>
      <c r="E234" s="64"/>
      <c r="F234" s="64"/>
      <c r="G234" s="64"/>
      <c r="H234" s="64"/>
      <c r="I234" s="180"/>
      <c r="J234" s="64"/>
      <c r="K234" s="64"/>
      <c r="L234" s="41"/>
      <c r="M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</row>
  </sheetData>
  <sheetProtection sheet="1" autoFilter="0" formatColumns="0" formatRows="0" objects="1" scenarios="1" spinCount="100000" saltValue="lrcMd9NkiaHsKty/98Fff8VTH55Fyam2MRGVjePrZOH0C2O0+vvx6eBNJOccRYq6Tz/CUEw3lYz1jhhVeqfdbg==" hashValue="9YGkoazFyy+WrOtfV/SIb9KjB3aLvfdjZINC0WLO25rI1MD+QNThub9PNGv74/gaeKy+T54z07q+HmJELjfqsQ==" algorithmName="SHA-512" password="CC35"/>
  <autoFilter ref="C123:K23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90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Turnov - areál Maškova zahrada, Přístavba a vestavba zimního stadionu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91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537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2. 6. 2020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27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31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33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34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35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ROUND((SUM(BE125:BE191)),  2)</f>
        <v>0</v>
      </c>
      <c r="G33" s="35"/>
      <c r="H33" s="35"/>
      <c r="I33" s="159">
        <v>0.20999999999999999</v>
      </c>
      <c r="J33" s="158">
        <f>ROUND(((SUM(BE125:BE191))*I33),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ROUND((SUM(BF125:BF191)),  2)</f>
        <v>0</v>
      </c>
      <c r="G34" s="35"/>
      <c r="H34" s="35"/>
      <c r="I34" s="159">
        <v>0.14999999999999999</v>
      </c>
      <c r="J34" s="158">
        <f>ROUND(((SUM(BF125:BF191))*I34),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ROUND((SUM(BG125:BG191)),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ROUND((SUM(BH125:BH191)),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ROUND((SUM(BI125:BI191)),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Turnov - areál Maškova zahrada, Přístavba a vestavba zimního stadionu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4.600 - SO 02 - 4.600 - Plynová zařízení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Turnov</v>
      </c>
      <c r="G89" s="37"/>
      <c r="H89" s="37"/>
      <c r="I89" s="144" t="s">
        <v>22</v>
      </c>
      <c r="J89" s="76" t="str">
        <f>IF(J12="","",J12)</f>
        <v>2. 6. 2020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4" t="s">
        <v>30</v>
      </c>
      <c r="J91" s="33" t="str">
        <f>E21</f>
        <v>Ing. Michal Pátek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33</v>
      </c>
      <c r="J92" s="33" t="str">
        <f>E24</f>
        <v>VK CAD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96</v>
      </c>
      <c r="D96" s="37"/>
      <c r="E96" s="37"/>
      <c r="F96" s="37"/>
      <c r="G96" s="37"/>
      <c r="H96" s="37"/>
      <c r="I96" s="141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90"/>
      <c r="C97" s="191"/>
      <c r="D97" s="192" t="s">
        <v>538</v>
      </c>
      <c r="E97" s="193"/>
      <c r="F97" s="193"/>
      <c r="G97" s="193"/>
      <c r="H97" s="193"/>
      <c r="I97" s="194"/>
      <c r="J97" s="195">
        <f>J126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539</v>
      </c>
      <c r="E98" s="200"/>
      <c r="F98" s="200"/>
      <c r="G98" s="200"/>
      <c r="H98" s="200"/>
      <c r="I98" s="201"/>
      <c r="J98" s="202">
        <f>J127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540</v>
      </c>
      <c r="E99" s="200"/>
      <c r="F99" s="200"/>
      <c r="G99" s="200"/>
      <c r="H99" s="200"/>
      <c r="I99" s="201"/>
      <c r="J99" s="202">
        <f>J143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541</v>
      </c>
      <c r="E100" s="200"/>
      <c r="F100" s="200"/>
      <c r="G100" s="200"/>
      <c r="H100" s="200"/>
      <c r="I100" s="201"/>
      <c r="J100" s="202">
        <f>J149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542</v>
      </c>
      <c r="E101" s="200"/>
      <c r="F101" s="200"/>
      <c r="G101" s="200"/>
      <c r="H101" s="200"/>
      <c r="I101" s="201"/>
      <c r="J101" s="202">
        <f>J160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0"/>
      <c r="C102" s="191"/>
      <c r="D102" s="192" t="s">
        <v>98</v>
      </c>
      <c r="E102" s="193"/>
      <c r="F102" s="193"/>
      <c r="G102" s="193"/>
      <c r="H102" s="193"/>
      <c r="I102" s="194"/>
      <c r="J102" s="195">
        <f>J166</f>
        <v>0</v>
      </c>
      <c r="K102" s="191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7"/>
      <c r="C103" s="198"/>
      <c r="D103" s="199" t="s">
        <v>543</v>
      </c>
      <c r="E103" s="200"/>
      <c r="F103" s="200"/>
      <c r="G103" s="200"/>
      <c r="H103" s="200"/>
      <c r="I103" s="201"/>
      <c r="J103" s="202">
        <f>J167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544</v>
      </c>
      <c r="E104" s="200"/>
      <c r="F104" s="200"/>
      <c r="G104" s="200"/>
      <c r="H104" s="200"/>
      <c r="I104" s="201"/>
      <c r="J104" s="202">
        <f>J184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545</v>
      </c>
      <c r="E105" s="200"/>
      <c r="F105" s="200"/>
      <c r="G105" s="200"/>
      <c r="H105" s="200"/>
      <c r="I105" s="201"/>
      <c r="J105" s="202">
        <f>J187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80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83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106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84" t="str">
        <f>E7</f>
        <v>Turnov - areál Maškova zahrada, Přístavba a vestavba zimního stadionu</v>
      </c>
      <c r="F115" s="29"/>
      <c r="G115" s="29"/>
      <c r="H115" s="29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91</v>
      </c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4.600 - SO 02 - 4.600 - Plynová zařízení</v>
      </c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Turnov</v>
      </c>
      <c r="G119" s="37"/>
      <c r="H119" s="37"/>
      <c r="I119" s="144" t="s">
        <v>22</v>
      </c>
      <c r="J119" s="76" t="str">
        <f>IF(J12="","",J12)</f>
        <v>2. 6. 2020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144" t="s">
        <v>30</v>
      </c>
      <c r="J121" s="33" t="str">
        <f>E21</f>
        <v>Ing. Michal Pátek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144" t="s">
        <v>33</v>
      </c>
      <c r="J122" s="33" t="str">
        <f>E24</f>
        <v>VK CAD s.r.o.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4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04"/>
      <c r="B124" s="205"/>
      <c r="C124" s="206" t="s">
        <v>107</v>
      </c>
      <c r="D124" s="207" t="s">
        <v>61</v>
      </c>
      <c r="E124" s="207" t="s">
        <v>57</v>
      </c>
      <c r="F124" s="207" t="s">
        <v>58</v>
      </c>
      <c r="G124" s="207" t="s">
        <v>108</v>
      </c>
      <c r="H124" s="207" t="s">
        <v>109</v>
      </c>
      <c r="I124" s="208" t="s">
        <v>110</v>
      </c>
      <c r="J124" s="209" t="s">
        <v>95</v>
      </c>
      <c r="K124" s="210" t="s">
        <v>111</v>
      </c>
      <c r="L124" s="211"/>
      <c r="M124" s="97" t="s">
        <v>1</v>
      </c>
      <c r="N124" s="98" t="s">
        <v>40</v>
      </c>
      <c r="O124" s="98" t="s">
        <v>112</v>
      </c>
      <c r="P124" s="98" t="s">
        <v>113</v>
      </c>
      <c r="Q124" s="98" t="s">
        <v>114</v>
      </c>
      <c r="R124" s="98" t="s">
        <v>115</v>
      </c>
      <c r="S124" s="98" t="s">
        <v>116</v>
      </c>
      <c r="T124" s="99" t="s">
        <v>117</v>
      </c>
      <c r="U124" s="204"/>
      <c r="V124" s="204"/>
      <c r="W124" s="204"/>
      <c r="X124" s="204"/>
      <c r="Y124" s="204"/>
      <c r="Z124" s="204"/>
      <c r="AA124" s="204"/>
      <c r="AB124" s="204"/>
      <c r="AC124" s="204"/>
      <c r="AD124" s="204"/>
      <c r="AE124" s="204"/>
    </row>
    <row r="125" s="2" customFormat="1" ht="22.8" customHeight="1">
      <c r="A125" s="35"/>
      <c r="B125" s="36"/>
      <c r="C125" s="104" t="s">
        <v>118</v>
      </c>
      <c r="D125" s="37"/>
      <c r="E125" s="37"/>
      <c r="F125" s="37"/>
      <c r="G125" s="37"/>
      <c r="H125" s="37"/>
      <c r="I125" s="141"/>
      <c r="J125" s="212">
        <f>BK125</f>
        <v>0</v>
      </c>
      <c r="K125" s="37"/>
      <c r="L125" s="41"/>
      <c r="M125" s="100"/>
      <c r="N125" s="213"/>
      <c r="O125" s="101"/>
      <c r="P125" s="214">
        <f>P126+P166</f>
        <v>0</v>
      </c>
      <c r="Q125" s="101"/>
      <c r="R125" s="214">
        <f>R126+R166</f>
        <v>23.404437999999999</v>
      </c>
      <c r="S125" s="101"/>
      <c r="T125" s="215">
        <f>T126+T166</f>
        <v>34.864999999999995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97</v>
      </c>
      <c r="BK125" s="216">
        <f>BK126+BK166</f>
        <v>0</v>
      </c>
    </row>
    <row r="126" s="12" customFormat="1" ht="25.92" customHeight="1">
      <c r="A126" s="12"/>
      <c r="B126" s="217"/>
      <c r="C126" s="218"/>
      <c r="D126" s="219" t="s">
        <v>75</v>
      </c>
      <c r="E126" s="220" t="s">
        <v>546</v>
      </c>
      <c r="F126" s="220" t="s">
        <v>547</v>
      </c>
      <c r="G126" s="218"/>
      <c r="H126" s="218"/>
      <c r="I126" s="221"/>
      <c r="J126" s="222">
        <f>BK126</f>
        <v>0</v>
      </c>
      <c r="K126" s="218"/>
      <c r="L126" s="223"/>
      <c r="M126" s="224"/>
      <c r="N126" s="225"/>
      <c r="O126" s="225"/>
      <c r="P126" s="226">
        <f>P127+P143+P149+P160</f>
        <v>0</v>
      </c>
      <c r="Q126" s="225"/>
      <c r="R126" s="226">
        <f>R127+R143+R149+R160</f>
        <v>23.341557999999999</v>
      </c>
      <c r="S126" s="225"/>
      <c r="T126" s="227">
        <f>T127+T143+T149+T160</f>
        <v>34.864999999999995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8" t="s">
        <v>84</v>
      </c>
      <c r="AT126" s="229" t="s">
        <v>75</v>
      </c>
      <c r="AU126" s="229" t="s">
        <v>76</v>
      </c>
      <c r="AY126" s="228" t="s">
        <v>121</v>
      </c>
      <c r="BK126" s="230">
        <f>BK127+BK143+BK149+BK160</f>
        <v>0</v>
      </c>
    </row>
    <row r="127" s="12" customFormat="1" ht="22.8" customHeight="1">
      <c r="A127" s="12"/>
      <c r="B127" s="217"/>
      <c r="C127" s="218"/>
      <c r="D127" s="219" t="s">
        <v>75</v>
      </c>
      <c r="E127" s="231" t="s">
        <v>84</v>
      </c>
      <c r="F127" s="231" t="s">
        <v>548</v>
      </c>
      <c r="G127" s="218"/>
      <c r="H127" s="218"/>
      <c r="I127" s="221"/>
      <c r="J127" s="232">
        <f>BK127</f>
        <v>0</v>
      </c>
      <c r="K127" s="218"/>
      <c r="L127" s="223"/>
      <c r="M127" s="224"/>
      <c r="N127" s="225"/>
      <c r="O127" s="225"/>
      <c r="P127" s="226">
        <f>SUM(P128:P142)</f>
        <v>0</v>
      </c>
      <c r="Q127" s="225"/>
      <c r="R127" s="226">
        <f>SUM(R128:R142)</f>
        <v>16.902249999999999</v>
      </c>
      <c r="S127" s="225"/>
      <c r="T127" s="227">
        <f>SUM(T128:T142)</f>
        <v>34.864999999999995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8" t="s">
        <v>84</v>
      </c>
      <c r="AT127" s="229" t="s">
        <v>75</v>
      </c>
      <c r="AU127" s="229" t="s">
        <v>84</v>
      </c>
      <c r="AY127" s="228" t="s">
        <v>121</v>
      </c>
      <c r="BK127" s="230">
        <f>SUM(BK128:BK142)</f>
        <v>0</v>
      </c>
    </row>
    <row r="128" s="2" customFormat="1" ht="21.75" customHeight="1">
      <c r="A128" s="35"/>
      <c r="B128" s="36"/>
      <c r="C128" s="233" t="s">
        <v>84</v>
      </c>
      <c r="D128" s="233" t="s">
        <v>124</v>
      </c>
      <c r="E128" s="234" t="s">
        <v>549</v>
      </c>
      <c r="F128" s="235" t="s">
        <v>550</v>
      </c>
      <c r="G128" s="236" t="s">
        <v>551</v>
      </c>
      <c r="H128" s="237">
        <v>63</v>
      </c>
      <c r="I128" s="238"/>
      <c r="J128" s="239">
        <f>ROUND(I128*H128,2)</f>
        <v>0</v>
      </c>
      <c r="K128" s="240"/>
      <c r="L128" s="41"/>
      <c r="M128" s="241" t="s">
        <v>1</v>
      </c>
      <c r="N128" s="242" t="s">
        <v>41</v>
      </c>
      <c r="O128" s="88"/>
      <c r="P128" s="243">
        <f>O128*H128</f>
        <v>0</v>
      </c>
      <c r="Q128" s="243">
        <v>0</v>
      </c>
      <c r="R128" s="243">
        <f>Q128*H128</f>
        <v>0</v>
      </c>
      <c r="S128" s="243">
        <v>0.29499999999999998</v>
      </c>
      <c r="T128" s="244">
        <f>S128*H128</f>
        <v>18.584999999999997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5" t="s">
        <v>139</v>
      </c>
      <c r="AT128" s="245" t="s">
        <v>124</v>
      </c>
      <c r="AU128" s="245" t="s">
        <v>86</v>
      </c>
      <c r="AY128" s="14" t="s">
        <v>121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4" t="s">
        <v>84</v>
      </c>
      <c r="BK128" s="246">
        <f>ROUND(I128*H128,2)</f>
        <v>0</v>
      </c>
      <c r="BL128" s="14" t="s">
        <v>139</v>
      </c>
      <c r="BM128" s="245" t="s">
        <v>552</v>
      </c>
    </row>
    <row r="129" s="2" customFormat="1" ht="21.75" customHeight="1">
      <c r="A129" s="35"/>
      <c r="B129" s="36"/>
      <c r="C129" s="233" t="s">
        <v>86</v>
      </c>
      <c r="D129" s="233" t="s">
        <v>124</v>
      </c>
      <c r="E129" s="234" t="s">
        <v>553</v>
      </c>
      <c r="F129" s="235" t="s">
        <v>554</v>
      </c>
      <c r="G129" s="236" t="s">
        <v>551</v>
      </c>
      <c r="H129" s="237">
        <v>63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41</v>
      </c>
      <c r="O129" s="88"/>
      <c r="P129" s="243">
        <f>O129*H129</f>
        <v>0</v>
      </c>
      <c r="Q129" s="243">
        <v>0</v>
      </c>
      <c r="R129" s="243">
        <f>Q129*H129</f>
        <v>0</v>
      </c>
      <c r="S129" s="243">
        <v>0.23999999999999999</v>
      </c>
      <c r="T129" s="244">
        <f>S129*H129</f>
        <v>15.119999999999999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5" t="s">
        <v>139</v>
      </c>
      <c r="AT129" s="245" t="s">
        <v>124</v>
      </c>
      <c r="AU129" s="245" t="s">
        <v>86</v>
      </c>
      <c r="AY129" s="14" t="s">
        <v>121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4" t="s">
        <v>84</v>
      </c>
      <c r="BK129" s="246">
        <f>ROUND(I129*H129,2)</f>
        <v>0</v>
      </c>
      <c r="BL129" s="14" t="s">
        <v>139</v>
      </c>
      <c r="BM129" s="245" t="s">
        <v>555</v>
      </c>
    </row>
    <row r="130" s="2" customFormat="1" ht="16.5" customHeight="1">
      <c r="A130" s="35"/>
      <c r="B130" s="36"/>
      <c r="C130" s="233" t="s">
        <v>135</v>
      </c>
      <c r="D130" s="233" t="s">
        <v>124</v>
      </c>
      <c r="E130" s="234" t="s">
        <v>556</v>
      </c>
      <c r="F130" s="235" t="s">
        <v>557</v>
      </c>
      <c r="G130" s="236" t="s">
        <v>127</v>
      </c>
      <c r="H130" s="237">
        <v>4</v>
      </c>
      <c r="I130" s="238"/>
      <c r="J130" s="239">
        <f>ROUND(I130*H130,2)</f>
        <v>0</v>
      </c>
      <c r="K130" s="240"/>
      <c r="L130" s="41"/>
      <c r="M130" s="241" t="s">
        <v>1</v>
      </c>
      <c r="N130" s="242" t="s">
        <v>41</v>
      </c>
      <c r="O130" s="88"/>
      <c r="P130" s="243">
        <f>O130*H130</f>
        <v>0</v>
      </c>
      <c r="Q130" s="243">
        <v>0</v>
      </c>
      <c r="R130" s="243">
        <f>Q130*H130</f>
        <v>0</v>
      </c>
      <c r="S130" s="243">
        <v>0.28999999999999998</v>
      </c>
      <c r="T130" s="244">
        <f>S130*H130</f>
        <v>1.1599999999999999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5" t="s">
        <v>139</v>
      </c>
      <c r="AT130" s="245" t="s">
        <v>124</v>
      </c>
      <c r="AU130" s="245" t="s">
        <v>86</v>
      </c>
      <c r="AY130" s="14" t="s">
        <v>121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4" t="s">
        <v>84</v>
      </c>
      <c r="BK130" s="246">
        <f>ROUND(I130*H130,2)</f>
        <v>0</v>
      </c>
      <c r="BL130" s="14" t="s">
        <v>139</v>
      </c>
      <c r="BM130" s="245" t="s">
        <v>558</v>
      </c>
    </row>
    <row r="131" s="2" customFormat="1" ht="21.75" customHeight="1">
      <c r="A131" s="35"/>
      <c r="B131" s="36"/>
      <c r="C131" s="233" t="s">
        <v>139</v>
      </c>
      <c r="D131" s="233" t="s">
        <v>124</v>
      </c>
      <c r="E131" s="234" t="s">
        <v>559</v>
      </c>
      <c r="F131" s="235" t="s">
        <v>560</v>
      </c>
      <c r="G131" s="236" t="s">
        <v>561</v>
      </c>
      <c r="H131" s="237">
        <v>5.2800000000000002</v>
      </c>
      <c r="I131" s="238"/>
      <c r="J131" s="239">
        <f>ROUND(I131*H131,2)</f>
        <v>0</v>
      </c>
      <c r="K131" s="240"/>
      <c r="L131" s="41"/>
      <c r="M131" s="241" t="s">
        <v>1</v>
      </c>
      <c r="N131" s="242" t="s">
        <v>41</v>
      </c>
      <c r="O131" s="88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5" t="s">
        <v>139</v>
      </c>
      <c r="AT131" s="245" t="s">
        <v>124</v>
      </c>
      <c r="AU131" s="245" t="s">
        <v>86</v>
      </c>
      <c r="AY131" s="14" t="s">
        <v>121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4" t="s">
        <v>84</v>
      </c>
      <c r="BK131" s="246">
        <f>ROUND(I131*H131,2)</f>
        <v>0</v>
      </c>
      <c r="BL131" s="14" t="s">
        <v>139</v>
      </c>
      <c r="BM131" s="245" t="s">
        <v>562</v>
      </c>
    </row>
    <row r="132" s="2" customFormat="1" ht="21.75" customHeight="1">
      <c r="A132" s="35"/>
      <c r="B132" s="36"/>
      <c r="C132" s="233" t="s">
        <v>143</v>
      </c>
      <c r="D132" s="233" t="s">
        <v>124</v>
      </c>
      <c r="E132" s="234" t="s">
        <v>563</v>
      </c>
      <c r="F132" s="235" t="s">
        <v>564</v>
      </c>
      <c r="G132" s="236" t="s">
        <v>561</v>
      </c>
      <c r="H132" s="237">
        <v>52.799999999999997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41</v>
      </c>
      <c r="O132" s="88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5" t="s">
        <v>139</v>
      </c>
      <c r="AT132" s="245" t="s">
        <v>124</v>
      </c>
      <c r="AU132" s="245" t="s">
        <v>86</v>
      </c>
      <c r="AY132" s="14" t="s">
        <v>121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4" t="s">
        <v>84</v>
      </c>
      <c r="BK132" s="246">
        <f>ROUND(I132*H132,2)</f>
        <v>0</v>
      </c>
      <c r="BL132" s="14" t="s">
        <v>139</v>
      </c>
      <c r="BM132" s="245" t="s">
        <v>565</v>
      </c>
    </row>
    <row r="133" s="2" customFormat="1" ht="21.75" customHeight="1">
      <c r="A133" s="35"/>
      <c r="B133" s="36"/>
      <c r="C133" s="233" t="s">
        <v>147</v>
      </c>
      <c r="D133" s="233" t="s">
        <v>124</v>
      </c>
      <c r="E133" s="234" t="s">
        <v>566</v>
      </c>
      <c r="F133" s="235" t="s">
        <v>567</v>
      </c>
      <c r="G133" s="236" t="s">
        <v>561</v>
      </c>
      <c r="H133" s="237">
        <v>52.799999999999997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41</v>
      </c>
      <c r="O133" s="88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5" t="s">
        <v>139</v>
      </c>
      <c r="AT133" s="245" t="s">
        <v>124</v>
      </c>
      <c r="AU133" s="245" t="s">
        <v>86</v>
      </c>
      <c r="AY133" s="14" t="s">
        <v>121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4" t="s">
        <v>84</v>
      </c>
      <c r="BK133" s="246">
        <f>ROUND(I133*H133,2)</f>
        <v>0</v>
      </c>
      <c r="BL133" s="14" t="s">
        <v>139</v>
      </c>
      <c r="BM133" s="245" t="s">
        <v>568</v>
      </c>
    </row>
    <row r="134" s="2" customFormat="1" ht="16.5" customHeight="1">
      <c r="A134" s="35"/>
      <c r="B134" s="36"/>
      <c r="C134" s="233" t="s">
        <v>151</v>
      </c>
      <c r="D134" s="233" t="s">
        <v>124</v>
      </c>
      <c r="E134" s="234" t="s">
        <v>569</v>
      </c>
      <c r="F134" s="235" t="s">
        <v>570</v>
      </c>
      <c r="G134" s="236" t="s">
        <v>561</v>
      </c>
      <c r="H134" s="237">
        <v>21.100000000000001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41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139</v>
      </c>
      <c r="AT134" s="245" t="s">
        <v>124</v>
      </c>
      <c r="AU134" s="245" t="s">
        <v>86</v>
      </c>
      <c r="AY134" s="14" t="s">
        <v>121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84</v>
      </c>
      <c r="BK134" s="246">
        <f>ROUND(I134*H134,2)</f>
        <v>0</v>
      </c>
      <c r="BL134" s="14" t="s">
        <v>139</v>
      </c>
      <c r="BM134" s="245" t="s">
        <v>571</v>
      </c>
    </row>
    <row r="135" s="2" customFormat="1" ht="16.5" customHeight="1">
      <c r="A135" s="35"/>
      <c r="B135" s="36"/>
      <c r="C135" s="233" t="s">
        <v>155</v>
      </c>
      <c r="D135" s="233" t="s">
        <v>124</v>
      </c>
      <c r="E135" s="234" t="s">
        <v>572</v>
      </c>
      <c r="F135" s="235" t="s">
        <v>573</v>
      </c>
      <c r="G135" s="236" t="s">
        <v>561</v>
      </c>
      <c r="H135" s="237">
        <v>21.100000000000001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41</v>
      </c>
      <c r="O135" s="88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5" t="s">
        <v>139</v>
      </c>
      <c r="AT135" s="245" t="s">
        <v>124</v>
      </c>
      <c r="AU135" s="245" t="s">
        <v>86</v>
      </c>
      <c r="AY135" s="14" t="s">
        <v>121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4" t="s">
        <v>84</v>
      </c>
      <c r="BK135" s="246">
        <f>ROUND(I135*H135,2)</f>
        <v>0</v>
      </c>
      <c r="BL135" s="14" t="s">
        <v>139</v>
      </c>
      <c r="BM135" s="245" t="s">
        <v>574</v>
      </c>
    </row>
    <row r="136" s="2" customFormat="1" ht="21.75" customHeight="1">
      <c r="A136" s="35"/>
      <c r="B136" s="36"/>
      <c r="C136" s="233" t="s">
        <v>159</v>
      </c>
      <c r="D136" s="233" t="s">
        <v>124</v>
      </c>
      <c r="E136" s="234" t="s">
        <v>575</v>
      </c>
      <c r="F136" s="235" t="s">
        <v>576</v>
      </c>
      <c r="G136" s="236" t="s">
        <v>162</v>
      </c>
      <c r="H136" s="237">
        <v>38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41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139</v>
      </c>
      <c r="AT136" s="245" t="s">
        <v>124</v>
      </c>
      <c r="AU136" s="245" t="s">
        <v>86</v>
      </c>
      <c r="AY136" s="14" t="s">
        <v>121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84</v>
      </c>
      <c r="BK136" s="246">
        <f>ROUND(I136*H136,2)</f>
        <v>0</v>
      </c>
      <c r="BL136" s="14" t="s">
        <v>139</v>
      </c>
      <c r="BM136" s="245" t="s">
        <v>577</v>
      </c>
    </row>
    <row r="137" s="2" customFormat="1" ht="16.5" customHeight="1">
      <c r="A137" s="35"/>
      <c r="B137" s="36"/>
      <c r="C137" s="233" t="s">
        <v>166</v>
      </c>
      <c r="D137" s="233" t="s">
        <v>124</v>
      </c>
      <c r="E137" s="234" t="s">
        <v>578</v>
      </c>
      <c r="F137" s="235" t="s">
        <v>579</v>
      </c>
      <c r="G137" s="236" t="s">
        <v>561</v>
      </c>
      <c r="H137" s="237">
        <v>31.699999999999999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41</v>
      </c>
      <c r="O137" s="88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139</v>
      </c>
      <c r="AT137" s="245" t="s">
        <v>124</v>
      </c>
      <c r="AU137" s="245" t="s">
        <v>86</v>
      </c>
      <c r="AY137" s="14" t="s">
        <v>121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84</v>
      </c>
      <c r="BK137" s="246">
        <f>ROUND(I137*H137,2)</f>
        <v>0</v>
      </c>
      <c r="BL137" s="14" t="s">
        <v>139</v>
      </c>
      <c r="BM137" s="245" t="s">
        <v>580</v>
      </c>
    </row>
    <row r="138" s="2" customFormat="1" ht="16.5" customHeight="1">
      <c r="A138" s="35"/>
      <c r="B138" s="36"/>
      <c r="C138" s="233" t="s">
        <v>171</v>
      </c>
      <c r="D138" s="233" t="s">
        <v>124</v>
      </c>
      <c r="E138" s="234" t="s">
        <v>581</v>
      </c>
      <c r="F138" s="235" t="s">
        <v>582</v>
      </c>
      <c r="G138" s="236" t="s">
        <v>561</v>
      </c>
      <c r="H138" s="237">
        <v>21.100000000000001</v>
      </c>
      <c r="I138" s="238"/>
      <c r="J138" s="239">
        <f>ROUND(I138*H138,2)</f>
        <v>0</v>
      </c>
      <c r="K138" s="240"/>
      <c r="L138" s="41"/>
      <c r="M138" s="241" t="s">
        <v>1</v>
      </c>
      <c r="N138" s="242" t="s">
        <v>41</v>
      </c>
      <c r="O138" s="88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139</v>
      </c>
      <c r="AT138" s="245" t="s">
        <v>124</v>
      </c>
      <c r="AU138" s="245" t="s">
        <v>86</v>
      </c>
      <c r="AY138" s="14" t="s">
        <v>121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84</v>
      </c>
      <c r="BK138" s="246">
        <f>ROUND(I138*H138,2)</f>
        <v>0</v>
      </c>
      <c r="BL138" s="14" t="s">
        <v>139</v>
      </c>
      <c r="BM138" s="245" t="s">
        <v>583</v>
      </c>
    </row>
    <row r="139" s="2" customFormat="1" ht="16.5" customHeight="1">
      <c r="A139" s="35"/>
      <c r="B139" s="36"/>
      <c r="C139" s="247" t="s">
        <v>178</v>
      </c>
      <c r="D139" s="247" t="s">
        <v>130</v>
      </c>
      <c r="E139" s="248" t="s">
        <v>584</v>
      </c>
      <c r="F139" s="249" t="s">
        <v>585</v>
      </c>
      <c r="G139" s="250" t="s">
        <v>162</v>
      </c>
      <c r="H139" s="251">
        <v>16.899999999999999</v>
      </c>
      <c r="I139" s="252"/>
      <c r="J139" s="253">
        <f>ROUND(I139*H139,2)</f>
        <v>0</v>
      </c>
      <c r="K139" s="254"/>
      <c r="L139" s="255"/>
      <c r="M139" s="256" t="s">
        <v>1</v>
      </c>
      <c r="N139" s="257" t="s">
        <v>41</v>
      </c>
      <c r="O139" s="88"/>
      <c r="P139" s="243">
        <f>O139*H139</f>
        <v>0</v>
      </c>
      <c r="Q139" s="243">
        <v>1</v>
      </c>
      <c r="R139" s="243">
        <f>Q139*H139</f>
        <v>16.899999999999999</v>
      </c>
      <c r="S139" s="243">
        <v>0</v>
      </c>
      <c r="T139" s="24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5" t="s">
        <v>155</v>
      </c>
      <c r="AT139" s="245" t="s">
        <v>130</v>
      </c>
      <c r="AU139" s="245" t="s">
        <v>86</v>
      </c>
      <c r="AY139" s="14" t="s">
        <v>121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4" t="s">
        <v>84</v>
      </c>
      <c r="BK139" s="246">
        <f>ROUND(I139*H139,2)</f>
        <v>0</v>
      </c>
      <c r="BL139" s="14" t="s">
        <v>139</v>
      </c>
      <c r="BM139" s="245" t="s">
        <v>586</v>
      </c>
    </row>
    <row r="140" s="2" customFormat="1" ht="16.5" customHeight="1">
      <c r="A140" s="35"/>
      <c r="B140" s="36"/>
      <c r="C140" s="233" t="s">
        <v>183</v>
      </c>
      <c r="D140" s="233" t="s">
        <v>124</v>
      </c>
      <c r="E140" s="234" t="s">
        <v>587</v>
      </c>
      <c r="F140" s="235" t="s">
        <v>588</v>
      </c>
      <c r="G140" s="236" t="s">
        <v>551</v>
      </c>
      <c r="H140" s="237">
        <v>20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41</v>
      </c>
      <c r="O140" s="88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139</v>
      </c>
      <c r="AT140" s="245" t="s">
        <v>124</v>
      </c>
      <c r="AU140" s="245" t="s">
        <v>86</v>
      </c>
      <c r="AY140" s="14" t="s">
        <v>121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84</v>
      </c>
      <c r="BK140" s="246">
        <f>ROUND(I140*H140,2)</f>
        <v>0</v>
      </c>
      <c r="BL140" s="14" t="s">
        <v>139</v>
      </c>
      <c r="BM140" s="245" t="s">
        <v>589</v>
      </c>
    </row>
    <row r="141" s="2" customFormat="1" ht="21.75" customHeight="1">
      <c r="A141" s="35"/>
      <c r="B141" s="36"/>
      <c r="C141" s="233" t="s">
        <v>187</v>
      </c>
      <c r="D141" s="233" t="s">
        <v>124</v>
      </c>
      <c r="E141" s="234" t="s">
        <v>590</v>
      </c>
      <c r="F141" s="235" t="s">
        <v>591</v>
      </c>
      <c r="G141" s="236" t="s">
        <v>551</v>
      </c>
      <c r="H141" s="237">
        <v>45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41</v>
      </c>
      <c r="O141" s="88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139</v>
      </c>
      <c r="AT141" s="245" t="s">
        <v>124</v>
      </c>
      <c r="AU141" s="245" t="s">
        <v>86</v>
      </c>
      <c r="AY141" s="14" t="s">
        <v>121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84</v>
      </c>
      <c r="BK141" s="246">
        <f>ROUND(I141*H141,2)</f>
        <v>0</v>
      </c>
      <c r="BL141" s="14" t="s">
        <v>139</v>
      </c>
      <c r="BM141" s="245" t="s">
        <v>592</v>
      </c>
    </row>
    <row r="142" s="2" customFormat="1" ht="16.5" customHeight="1">
      <c r="A142" s="35"/>
      <c r="B142" s="36"/>
      <c r="C142" s="247" t="s">
        <v>8</v>
      </c>
      <c r="D142" s="247" t="s">
        <v>130</v>
      </c>
      <c r="E142" s="248" t="s">
        <v>593</v>
      </c>
      <c r="F142" s="249" t="s">
        <v>594</v>
      </c>
      <c r="G142" s="250" t="s">
        <v>595</v>
      </c>
      <c r="H142" s="251">
        <v>2.25</v>
      </c>
      <c r="I142" s="252"/>
      <c r="J142" s="253">
        <f>ROUND(I142*H142,2)</f>
        <v>0</v>
      </c>
      <c r="K142" s="254"/>
      <c r="L142" s="255"/>
      <c r="M142" s="256" t="s">
        <v>1</v>
      </c>
      <c r="N142" s="257" t="s">
        <v>41</v>
      </c>
      <c r="O142" s="88"/>
      <c r="P142" s="243">
        <f>O142*H142</f>
        <v>0</v>
      </c>
      <c r="Q142" s="243">
        <v>0.001</v>
      </c>
      <c r="R142" s="243">
        <f>Q142*H142</f>
        <v>0.0022500000000000003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155</v>
      </c>
      <c r="AT142" s="245" t="s">
        <v>130</v>
      </c>
      <c r="AU142" s="245" t="s">
        <v>86</v>
      </c>
      <c r="AY142" s="14" t="s">
        <v>121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84</v>
      </c>
      <c r="BK142" s="246">
        <f>ROUND(I142*H142,2)</f>
        <v>0</v>
      </c>
      <c r="BL142" s="14" t="s">
        <v>139</v>
      </c>
      <c r="BM142" s="245" t="s">
        <v>596</v>
      </c>
    </row>
    <row r="143" s="12" customFormat="1" ht="22.8" customHeight="1">
      <c r="A143" s="12"/>
      <c r="B143" s="217"/>
      <c r="C143" s="218"/>
      <c r="D143" s="219" t="s">
        <v>75</v>
      </c>
      <c r="E143" s="231" t="s">
        <v>143</v>
      </c>
      <c r="F143" s="231" t="s">
        <v>597</v>
      </c>
      <c r="G143" s="218"/>
      <c r="H143" s="218"/>
      <c r="I143" s="221"/>
      <c r="J143" s="232">
        <f>BK143</f>
        <v>0</v>
      </c>
      <c r="K143" s="218"/>
      <c r="L143" s="223"/>
      <c r="M143" s="224"/>
      <c r="N143" s="225"/>
      <c r="O143" s="225"/>
      <c r="P143" s="226">
        <f>SUM(P144:P148)</f>
        <v>0</v>
      </c>
      <c r="Q143" s="225"/>
      <c r="R143" s="226">
        <f>SUM(R144:R148)</f>
        <v>6.4050180000000001</v>
      </c>
      <c r="S143" s="225"/>
      <c r="T143" s="227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8" t="s">
        <v>84</v>
      </c>
      <c r="AT143" s="229" t="s">
        <v>75</v>
      </c>
      <c r="AU143" s="229" t="s">
        <v>84</v>
      </c>
      <c r="AY143" s="228" t="s">
        <v>121</v>
      </c>
      <c r="BK143" s="230">
        <f>SUM(BK144:BK148)</f>
        <v>0</v>
      </c>
    </row>
    <row r="144" s="2" customFormat="1" ht="16.5" customHeight="1">
      <c r="A144" s="35"/>
      <c r="B144" s="36"/>
      <c r="C144" s="233" t="s">
        <v>128</v>
      </c>
      <c r="D144" s="233" t="s">
        <v>124</v>
      </c>
      <c r="E144" s="234" t="s">
        <v>598</v>
      </c>
      <c r="F144" s="235" t="s">
        <v>599</v>
      </c>
      <c r="G144" s="236" t="s">
        <v>551</v>
      </c>
      <c r="H144" s="237">
        <v>63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41</v>
      </c>
      <c r="O144" s="88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139</v>
      </c>
      <c r="AT144" s="245" t="s">
        <v>124</v>
      </c>
      <c r="AU144" s="245" t="s">
        <v>86</v>
      </c>
      <c r="AY144" s="14" t="s">
        <v>121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84</v>
      </c>
      <c r="BK144" s="246">
        <f>ROUND(I144*H144,2)</f>
        <v>0</v>
      </c>
      <c r="BL144" s="14" t="s">
        <v>139</v>
      </c>
      <c r="BM144" s="245" t="s">
        <v>600</v>
      </c>
    </row>
    <row r="145" s="2" customFormat="1" ht="21.75" customHeight="1">
      <c r="A145" s="35"/>
      <c r="B145" s="36"/>
      <c r="C145" s="233" t="s">
        <v>197</v>
      </c>
      <c r="D145" s="233" t="s">
        <v>124</v>
      </c>
      <c r="E145" s="234" t="s">
        <v>601</v>
      </c>
      <c r="F145" s="235" t="s">
        <v>602</v>
      </c>
      <c r="G145" s="236" t="s">
        <v>551</v>
      </c>
      <c r="H145" s="237">
        <v>63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41</v>
      </c>
      <c r="O145" s="88"/>
      <c r="P145" s="243">
        <f>O145*H145</f>
        <v>0</v>
      </c>
      <c r="Q145" s="243">
        <v>0.085650000000000004</v>
      </c>
      <c r="R145" s="243">
        <f>Q145*H145</f>
        <v>5.39595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139</v>
      </c>
      <c r="AT145" s="245" t="s">
        <v>124</v>
      </c>
      <c r="AU145" s="245" t="s">
        <v>86</v>
      </c>
      <c r="AY145" s="14" t="s">
        <v>121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84</v>
      </c>
      <c r="BK145" s="246">
        <f>ROUND(I145*H145,2)</f>
        <v>0</v>
      </c>
      <c r="BL145" s="14" t="s">
        <v>139</v>
      </c>
      <c r="BM145" s="245" t="s">
        <v>603</v>
      </c>
    </row>
    <row r="146" s="2" customFormat="1" ht="21.75" customHeight="1">
      <c r="A146" s="35"/>
      <c r="B146" s="36"/>
      <c r="C146" s="233" t="s">
        <v>201</v>
      </c>
      <c r="D146" s="233" t="s">
        <v>124</v>
      </c>
      <c r="E146" s="234" t="s">
        <v>604</v>
      </c>
      <c r="F146" s="235" t="s">
        <v>605</v>
      </c>
      <c r="G146" s="236" t="s">
        <v>127</v>
      </c>
      <c r="H146" s="237">
        <v>4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41</v>
      </c>
      <c r="O146" s="88"/>
      <c r="P146" s="243">
        <f>O146*H146</f>
        <v>0</v>
      </c>
      <c r="Q146" s="243">
        <v>0.13944999999999999</v>
      </c>
      <c r="R146" s="243">
        <f>Q146*H146</f>
        <v>0.55779999999999996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139</v>
      </c>
      <c r="AT146" s="245" t="s">
        <v>124</v>
      </c>
      <c r="AU146" s="245" t="s">
        <v>86</v>
      </c>
      <c r="AY146" s="14" t="s">
        <v>121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84</v>
      </c>
      <c r="BK146" s="246">
        <f>ROUND(I146*H146,2)</f>
        <v>0</v>
      </c>
      <c r="BL146" s="14" t="s">
        <v>139</v>
      </c>
      <c r="BM146" s="245" t="s">
        <v>606</v>
      </c>
    </row>
    <row r="147" s="2" customFormat="1" ht="21.75" customHeight="1">
      <c r="A147" s="35"/>
      <c r="B147" s="36"/>
      <c r="C147" s="233" t="s">
        <v>205</v>
      </c>
      <c r="D147" s="233" t="s">
        <v>124</v>
      </c>
      <c r="E147" s="234" t="s">
        <v>607</v>
      </c>
      <c r="F147" s="235" t="s">
        <v>608</v>
      </c>
      <c r="G147" s="236" t="s">
        <v>561</v>
      </c>
      <c r="H147" s="237">
        <v>0.20000000000000001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41</v>
      </c>
      <c r="O147" s="88"/>
      <c r="P147" s="243">
        <f>O147*H147</f>
        <v>0</v>
      </c>
      <c r="Q147" s="243">
        <v>2.2563399999999998</v>
      </c>
      <c r="R147" s="243">
        <f>Q147*H147</f>
        <v>0.451268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139</v>
      </c>
      <c r="AT147" s="245" t="s">
        <v>124</v>
      </c>
      <c r="AU147" s="245" t="s">
        <v>86</v>
      </c>
      <c r="AY147" s="14" t="s">
        <v>121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84</v>
      </c>
      <c r="BK147" s="246">
        <f>ROUND(I147*H147,2)</f>
        <v>0</v>
      </c>
      <c r="BL147" s="14" t="s">
        <v>139</v>
      </c>
      <c r="BM147" s="245" t="s">
        <v>609</v>
      </c>
    </row>
    <row r="148" s="2" customFormat="1" ht="21.75" customHeight="1">
      <c r="A148" s="35"/>
      <c r="B148" s="36"/>
      <c r="C148" s="233" t="s">
        <v>209</v>
      </c>
      <c r="D148" s="233" t="s">
        <v>124</v>
      </c>
      <c r="E148" s="234" t="s">
        <v>610</v>
      </c>
      <c r="F148" s="235" t="s">
        <v>611</v>
      </c>
      <c r="G148" s="236" t="s">
        <v>127</v>
      </c>
      <c r="H148" s="237">
        <v>4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41</v>
      </c>
      <c r="O148" s="88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139</v>
      </c>
      <c r="AT148" s="245" t="s">
        <v>124</v>
      </c>
      <c r="AU148" s="245" t="s">
        <v>86</v>
      </c>
      <c r="AY148" s="14" t="s">
        <v>121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84</v>
      </c>
      <c r="BK148" s="246">
        <f>ROUND(I148*H148,2)</f>
        <v>0</v>
      </c>
      <c r="BL148" s="14" t="s">
        <v>139</v>
      </c>
      <c r="BM148" s="245" t="s">
        <v>612</v>
      </c>
    </row>
    <row r="149" s="12" customFormat="1" ht="22.8" customHeight="1">
      <c r="A149" s="12"/>
      <c r="B149" s="217"/>
      <c r="C149" s="218"/>
      <c r="D149" s="219" t="s">
        <v>75</v>
      </c>
      <c r="E149" s="231" t="s">
        <v>155</v>
      </c>
      <c r="F149" s="231" t="s">
        <v>613</v>
      </c>
      <c r="G149" s="218"/>
      <c r="H149" s="218"/>
      <c r="I149" s="221"/>
      <c r="J149" s="232">
        <f>BK149</f>
        <v>0</v>
      </c>
      <c r="K149" s="218"/>
      <c r="L149" s="223"/>
      <c r="M149" s="224"/>
      <c r="N149" s="225"/>
      <c r="O149" s="225"/>
      <c r="P149" s="226">
        <f>SUM(P150:P159)</f>
        <v>0</v>
      </c>
      <c r="Q149" s="225"/>
      <c r="R149" s="226">
        <f>SUM(R150:R159)</f>
        <v>0.034290000000000008</v>
      </c>
      <c r="S149" s="225"/>
      <c r="T149" s="227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8" t="s">
        <v>84</v>
      </c>
      <c r="AT149" s="229" t="s">
        <v>75</v>
      </c>
      <c r="AU149" s="229" t="s">
        <v>84</v>
      </c>
      <c r="AY149" s="228" t="s">
        <v>121</v>
      </c>
      <c r="BK149" s="230">
        <f>SUM(BK150:BK159)</f>
        <v>0</v>
      </c>
    </row>
    <row r="150" s="2" customFormat="1" ht="21.75" customHeight="1">
      <c r="A150" s="35"/>
      <c r="B150" s="36"/>
      <c r="C150" s="233" t="s">
        <v>7</v>
      </c>
      <c r="D150" s="233" t="s">
        <v>124</v>
      </c>
      <c r="E150" s="234" t="s">
        <v>614</v>
      </c>
      <c r="F150" s="235" t="s">
        <v>615</v>
      </c>
      <c r="G150" s="236" t="s">
        <v>127</v>
      </c>
      <c r="H150" s="237">
        <v>52.799999999999997</v>
      </c>
      <c r="I150" s="238"/>
      <c r="J150" s="239">
        <f>ROUND(I150*H150,2)</f>
        <v>0</v>
      </c>
      <c r="K150" s="240"/>
      <c r="L150" s="41"/>
      <c r="M150" s="241" t="s">
        <v>1</v>
      </c>
      <c r="N150" s="242" t="s">
        <v>41</v>
      </c>
      <c r="O150" s="88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389</v>
      </c>
      <c r="AT150" s="245" t="s">
        <v>124</v>
      </c>
      <c r="AU150" s="245" t="s">
        <v>86</v>
      </c>
      <c r="AY150" s="14" t="s">
        <v>121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84</v>
      </c>
      <c r="BK150" s="246">
        <f>ROUND(I150*H150,2)</f>
        <v>0</v>
      </c>
      <c r="BL150" s="14" t="s">
        <v>389</v>
      </c>
      <c r="BM150" s="245" t="s">
        <v>616</v>
      </c>
    </row>
    <row r="151" s="2" customFormat="1" ht="21.75" customHeight="1">
      <c r="A151" s="35"/>
      <c r="B151" s="36"/>
      <c r="C151" s="247" t="s">
        <v>217</v>
      </c>
      <c r="D151" s="247" t="s">
        <v>130</v>
      </c>
      <c r="E151" s="248" t="s">
        <v>617</v>
      </c>
      <c r="F151" s="249" t="s">
        <v>618</v>
      </c>
      <c r="G151" s="250" t="s">
        <v>127</v>
      </c>
      <c r="H151" s="251">
        <v>60</v>
      </c>
      <c r="I151" s="252"/>
      <c r="J151" s="253">
        <f>ROUND(I151*H151,2)</f>
        <v>0</v>
      </c>
      <c r="K151" s="254"/>
      <c r="L151" s="255"/>
      <c r="M151" s="256" t="s">
        <v>1</v>
      </c>
      <c r="N151" s="257" t="s">
        <v>41</v>
      </c>
      <c r="O151" s="88"/>
      <c r="P151" s="243">
        <f>O151*H151</f>
        <v>0</v>
      </c>
      <c r="Q151" s="243">
        <v>0.00027999999999999998</v>
      </c>
      <c r="R151" s="243">
        <f>Q151*H151</f>
        <v>0.016799999999999999</v>
      </c>
      <c r="S151" s="243">
        <v>0</v>
      </c>
      <c r="T151" s="24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5" t="s">
        <v>155</v>
      </c>
      <c r="AT151" s="245" t="s">
        <v>130</v>
      </c>
      <c r="AU151" s="245" t="s">
        <v>86</v>
      </c>
      <c r="AY151" s="14" t="s">
        <v>121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4" t="s">
        <v>84</v>
      </c>
      <c r="BK151" s="246">
        <f>ROUND(I151*H151,2)</f>
        <v>0</v>
      </c>
      <c r="BL151" s="14" t="s">
        <v>139</v>
      </c>
      <c r="BM151" s="245" t="s">
        <v>619</v>
      </c>
    </row>
    <row r="152" s="2" customFormat="1" ht="21.75" customHeight="1">
      <c r="A152" s="35"/>
      <c r="B152" s="36"/>
      <c r="C152" s="247" t="s">
        <v>221</v>
      </c>
      <c r="D152" s="247" t="s">
        <v>130</v>
      </c>
      <c r="E152" s="248" t="s">
        <v>620</v>
      </c>
      <c r="F152" s="249" t="s">
        <v>621</v>
      </c>
      <c r="G152" s="250" t="s">
        <v>127</v>
      </c>
      <c r="H152" s="251">
        <v>1</v>
      </c>
      <c r="I152" s="252"/>
      <c r="J152" s="253">
        <f>ROUND(I152*H152,2)</f>
        <v>0</v>
      </c>
      <c r="K152" s="254"/>
      <c r="L152" s="255"/>
      <c r="M152" s="256" t="s">
        <v>1</v>
      </c>
      <c r="N152" s="257" t="s">
        <v>41</v>
      </c>
      <c r="O152" s="88"/>
      <c r="P152" s="243">
        <f>O152*H152</f>
        <v>0</v>
      </c>
      <c r="Q152" s="243">
        <v>0.00048999999999999998</v>
      </c>
      <c r="R152" s="243">
        <f>Q152*H152</f>
        <v>0.00048999999999999998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155</v>
      </c>
      <c r="AT152" s="245" t="s">
        <v>130</v>
      </c>
      <c r="AU152" s="245" t="s">
        <v>86</v>
      </c>
      <c r="AY152" s="14" t="s">
        <v>121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84</v>
      </c>
      <c r="BK152" s="246">
        <f>ROUND(I152*H152,2)</f>
        <v>0</v>
      </c>
      <c r="BL152" s="14" t="s">
        <v>139</v>
      </c>
      <c r="BM152" s="245" t="s">
        <v>622</v>
      </c>
    </row>
    <row r="153" s="2" customFormat="1" ht="16.5" customHeight="1">
      <c r="A153" s="35"/>
      <c r="B153" s="36"/>
      <c r="C153" s="233" t="s">
        <v>227</v>
      </c>
      <c r="D153" s="233" t="s">
        <v>124</v>
      </c>
      <c r="E153" s="234" t="s">
        <v>623</v>
      </c>
      <c r="F153" s="235" t="s">
        <v>624</v>
      </c>
      <c r="G153" s="236" t="s">
        <v>127</v>
      </c>
      <c r="H153" s="237">
        <v>60</v>
      </c>
      <c r="I153" s="238"/>
      <c r="J153" s="239">
        <f>ROUND(I153*H153,2)</f>
        <v>0</v>
      </c>
      <c r="K153" s="240"/>
      <c r="L153" s="41"/>
      <c r="M153" s="241" t="s">
        <v>1</v>
      </c>
      <c r="N153" s="242" t="s">
        <v>41</v>
      </c>
      <c r="O153" s="88"/>
      <c r="P153" s="243">
        <f>O153*H153</f>
        <v>0</v>
      </c>
      <c r="Q153" s="243">
        <v>0.00019000000000000001</v>
      </c>
      <c r="R153" s="243">
        <f>Q153*H153</f>
        <v>0.0114</v>
      </c>
      <c r="S153" s="243">
        <v>0</v>
      </c>
      <c r="T153" s="24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5" t="s">
        <v>139</v>
      </c>
      <c r="AT153" s="245" t="s">
        <v>124</v>
      </c>
      <c r="AU153" s="245" t="s">
        <v>86</v>
      </c>
      <c r="AY153" s="14" t="s">
        <v>121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4" t="s">
        <v>84</v>
      </c>
      <c r="BK153" s="246">
        <f>ROUND(I153*H153,2)</f>
        <v>0</v>
      </c>
      <c r="BL153" s="14" t="s">
        <v>139</v>
      </c>
      <c r="BM153" s="245" t="s">
        <v>625</v>
      </c>
    </row>
    <row r="154" s="2" customFormat="1" ht="16.5" customHeight="1">
      <c r="A154" s="35"/>
      <c r="B154" s="36"/>
      <c r="C154" s="233" t="s">
        <v>231</v>
      </c>
      <c r="D154" s="233" t="s">
        <v>124</v>
      </c>
      <c r="E154" s="234" t="s">
        <v>626</v>
      </c>
      <c r="F154" s="235" t="s">
        <v>627</v>
      </c>
      <c r="G154" s="236" t="s">
        <v>127</v>
      </c>
      <c r="H154" s="237">
        <v>61</v>
      </c>
      <c r="I154" s="238"/>
      <c r="J154" s="239">
        <f>ROUND(I154*H154,2)</f>
        <v>0</v>
      </c>
      <c r="K154" s="240"/>
      <c r="L154" s="41"/>
      <c r="M154" s="241" t="s">
        <v>1</v>
      </c>
      <c r="N154" s="242" t="s">
        <v>41</v>
      </c>
      <c r="O154" s="88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5" t="s">
        <v>389</v>
      </c>
      <c r="AT154" s="245" t="s">
        <v>124</v>
      </c>
      <c r="AU154" s="245" t="s">
        <v>86</v>
      </c>
      <c r="AY154" s="14" t="s">
        <v>121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4" t="s">
        <v>84</v>
      </c>
      <c r="BK154" s="246">
        <f>ROUND(I154*H154,2)</f>
        <v>0</v>
      </c>
      <c r="BL154" s="14" t="s">
        <v>389</v>
      </c>
      <c r="BM154" s="245" t="s">
        <v>628</v>
      </c>
    </row>
    <row r="155" s="2" customFormat="1" ht="16.5" customHeight="1">
      <c r="A155" s="35"/>
      <c r="B155" s="36"/>
      <c r="C155" s="233" t="s">
        <v>235</v>
      </c>
      <c r="D155" s="233" t="s">
        <v>124</v>
      </c>
      <c r="E155" s="234" t="s">
        <v>629</v>
      </c>
      <c r="F155" s="235" t="s">
        <v>630</v>
      </c>
      <c r="G155" s="236" t="s">
        <v>127</v>
      </c>
      <c r="H155" s="237">
        <v>60</v>
      </c>
      <c r="I155" s="238"/>
      <c r="J155" s="239">
        <f>ROUND(I155*H155,2)</f>
        <v>0</v>
      </c>
      <c r="K155" s="240"/>
      <c r="L155" s="41"/>
      <c r="M155" s="241" t="s">
        <v>1</v>
      </c>
      <c r="N155" s="242" t="s">
        <v>41</v>
      </c>
      <c r="O155" s="88"/>
      <c r="P155" s="243">
        <f>O155*H155</f>
        <v>0</v>
      </c>
      <c r="Q155" s="243">
        <v>9.0000000000000006E-05</v>
      </c>
      <c r="R155" s="243">
        <f>Q155*H155</f>
        <v>0.0054000000000000003</v>
      </c>
      <c r="S155" s="243">
        <v>0</v>
      </c>
      <c r="T155" s="24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5" t="s">
        <v>139</v>
      </c>
      <c r="AT155" s="245" t="s">
        <v>124</v>
      </c>
      <c r="AU155" s="245" t="s">
        <v>86</v>
      </c>
      <c r="AY155" s="14" t="s">
        <v>121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4" t="s">
        <v>84</v>
      </c>
      <c r="BK155" s="246">
        <f>ROUND(I155*H155,2)</f>
        <v>0</v>
      </c>
      <c r="BL155" s="14" t="s">
        <v>139</v>
      </c>
      <c r="BM155" s="245" t="s">
        <v>631</v>
      </c>
    </row>
    <row r="156" s="2" customFormat="1" ht="16.5" customHeight="1">
      <c r="A156" s="35"/>
      <c r="B156" s="36"/>
      <c r="C156" s="247" t="s">
        <v>239</v>
      </c>
      <c r="D156" s="247" t="s">
        <v>130</v>
      </c>
      <c r="E156" s="248" t="s">
        <v>632</v>
      </c>
      <c r="F156" s="249" t="s">
        <v>633</v>
      </c>
      <c r="G156" s="250" t="s">
        <v>174</v>
      </c>
      <c r="H156" s="251">
        <v>1</v>
      </c>
      <c r="I156" s="252"/>
      <c r="J156" s="253">
        <f>ROUND(I156*H156,2)</f>
        <v>0</v>
      </c>
      <c r="K156" s="254"/>
      <c r="L156" s="255"/>
      <c r="M156" s="256" t="s">
        <v>1</v>
      </c>
      <c r="N156" s="257" t="s">
        <v>41</v>
      </c>
      <c r="O156" s="88"/>
      <c r="P156" s="243">
        <f>O156*H156</f>
        <v>0</v>
      </c>
      <c r="Q156" s="243">
        <v>0.00010000000000000001</v>
      </c>
      <c r="R156" s="243">
        <f>Q156*H156</f>
        <v>0.00010000000000000001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155</v>
      </c>
      <c r="AT156" s="245" t="s">
        <v>130</v>
      </c>
      <c r="AU156" s="245" t="s">
        <v>86</v>
      </c>
      <c r="AY156" s="14" t="s">
        <v>121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84</v>
      </c>
      <c r="BK156" s="246">
        <f>ROUND(I156*H156,2)</f>
        <v>0</v>
      </c>
      <c r="BL156" s="14" t="s">
        <v>139</v>
      </c>
      <c r="BM156" s="245" t="s">
        <v>634</v>
      </c>
    </row>
    <row r="157" s="2" customFormat="1">
      <c r="A157" s="35"/>
      <c r="B157" s="36"/>
      <c r="C157" s="37"/>
      <c r="D157" s="258" t="s">
        <v>176</v>
      </c>
      <c r="E157" s="37"/>
      <c r="F157" s="259" t="s">
        <v>635</v>
      </c>
      <c r="G157" s="37"/>
      <c r="H157" s="37"/>
      <c r="I157" s="141"/>
      <c r="J157" s="37"/>
      <c r="K157" s="37"/>
      <c r="L157" s="41"/>
      <c r="M157" s="260"/>
      <c r="N157" s="261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176</v>
      </c>
      <c r="AU157" s="14" t="s">
        <v>86</v>
      </c>
    </row>
    <row r="158" s="2" customFormat="1" ht="16.5" customHeight="1">
      <c r="A158" s="35"/>
      <c r="B158" s="36"/>
      <c r="C158" s="247" t="s">
        <v>243</v>
      </c>
      <c r="D158" s="247" t="s">
        <v>130</v>
      </c>
      <c r="E158" s="248" t="s">
        <v>636</v>
      </c>
      <c r="F158" s="249" t="s">
        <v>637</v>
      </c>
      <c r="G158" s="250" t="s">
        <v>174</v>
      </c>
      <c r="H158" s="251">
        <v>1</v>
      </c>
      <c r="I158" s="252"/>
      <c r="J158" s="253">
        <f>ROUND(I158*H158,2)</f>
        <v>0</v>
      </c>
      <c r="K158" s="254"/>
      <c r="L158" s="255"/>
      <c r="M158" s="256" t="s">
        <v>1</v>
      </c>
      <c r="N158" s="257" t="s">
        <v>41</v>
      </c>
      <c r="O158" s="88"/>
      <c r="P158" s="243">
        <f>O158*H158</f>
        <v>0</v>
      </c>
      <c r="Q158" s="243">
        <v>0.00010000000000000001</v>
      </c>
      <c r="R158" s="243">
        <f>Q158*H158</f>
        <v>0.00010000000000000001</v>
      </c>
      <c r="S158" s="243">
        <v>0</v>
      </c>
      <c r="T158" s="24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155</v>
      </c>
      <c r="AT158" s="245" t="s">
        <v>130</v>
      </c>
      <c r="AU158" s="245" t="s">
        <v>86</v>
      </c>
      <c r="AY158" s="14" t="s">
        <v>121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84</v>
      </c>
      <c r="BK158" s="246">
        <f>ROUND(I158*H158,2)</f>
        <v>0</v>
      </c>
      <c r="BL158" s="14" t="s">
        <v>139</v>
      </c>
      <c r="BM158" s="245" t="s">
        <v>638</v>
      </c>
    </row>
    <row r="159" s="2" customFormat="1">
      <c r="A159" s="35"/>
      <c r="B159" s="36"/>
      <c r="C159" s="37"/>
      <c r="D159" s="258" t="s">
        <v>176</v>
      </c>
      <c r="E159" s="37"/>
      <c r="F159" s="259" t="s">
        <v>639</v>
      </c>
      <c r="G159" s="37"/>
      <c r="H159" s="37"/>
      <c r="I159" s="141"/>
      <c r="J159" s="37"/>
      <c r="K159" s="37"/>
      <c r="L159" s="41"/>
      <c r="M159" s="260"/>
      <c r="N159" s="261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176</v>
      </c>
      <c r="AU159" s="14" t="s">
        <v>86</v>
      </c>
    </row>
    <row r="160" s="12" customFormat="1" ht="22.8" customHeight="1">
      <c r="A160" s="12"/>
      <c r="B160" s="217"/>
      <c r="C160" s="218"/>
      <c r="D160" s="219" t="s">
        <v>75</v>
      </c>
      <c r="E160" s="231" t="s">
        <v>533</v>
      </c>
      <c r="F160" s="231" t="s">
        <v>640</v>
      </c>
      <c r="G160" s="218"/>
      <c r="H160" s="218"/>
      <c r="I160" s="221"/>
      <c r="J160" s="232">
        <f>BK160</f>
        <v>0</v>
      </c>
      <c r="K160" s="218"/>
      <c r="L160" s="223"/>
      <c r="M160" s="224"/>
      <c r="N160" s="225"/>
      <c r="O160" s="225"/>
      <c r="P160" s="226">
        <f>SUM(P161:P165)</f>
        <v>0</v>
      </c>
      <c r="Q160" s="225"/>
      <c r="R160" s="226">
        <f>SUM(R161:R165)</f>
        <v>0</v>
      </c>
      <c r="S160" s="225"/>
      <c r="T160" s="227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8" t="s">
        <v>84</v>
      </c>
      <c r="AT160" s="229" t="s">
        <v>75</v>
      </c>
      <c r="AU160" s="229" t="s">
        <v>84</v>
      </c>
      <c r="AY160" s="228" t="s">
        <v>121</v>
      </c>
      <c r="BK160" s="230">
        <f>SUM(BK161:BK165)</f>
        <v>0</v>
      </c>
    </row>
    <row r="161" s="2" customFormat="1" ht="16.5" customHeight="1">
      <c r="A161" s="35"/>
      <c r="B161" s="36"/>
      <c r="C161" s="233" t="s">
        <v>247</v>
      </c>
      <c r="D161" s="233" t="s">
        <v>124</v>
      </c>
      <c r="E161" s="234" t="s">
        <v>641</v>
      </c>
      <c r="F161" s="235" t="s">
        <v>642</v>
      </c>
      <c r="G161" s="236" t="s">
        <v>162</v>
      </c>
      <c r="H161" s="237">
        <v>7.5999999999999996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41</v>
      </c>
      <c r="O161" s="88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5" t="s">
        <v>139</v>
      </c>
      <c r="AT161" s="245" t="s">
        <v>124</v>
      </c>
      <c r="AU161" s="245" t="s">
        <v>86</v>
      </c>
      <c r="AY161" s="14" t="s">
        <v>121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4" t="s">
        <v>84</v>
      </c>
      <c r="BK161" s="246">
        <f>ROUND(I161*H161,2)</f>
        <v>0</v>
      </c>
      <c r="BL161" s="14" t="s">
        <v>139</v>
      </c>
      <c r="BM161" s="245" t="s">
        <v>643</v>
      </c>
    </row>
    <row r="162" s="2" customFormat="1" ht="21.75" customHeight="1">
      <c r="A162" s="35"/>
      <c r="B162" s="36"/>
      <c r="C162" s="233" t="s">
        <v>251</v>
      </c>
      <c r="D162" s="233" t="s">
        <v>124</v>
      </c>
      <c r="E162" s="234" t="s">
        <v>644</v>
      </c>
      <c r="F162" s="235" t="s">
        <v>645</v>
      </c>
      <c r="G162" s="236" t="s">
        <v>162</v>
      </c>
      <c r="H162" s="237">
        <v>68.400000000000006</v>
      </c>
      <c r="I162" s="238"/>
      <c r="J162" s="239">
        <f>ROUND(I162*H162,2)</f>
        <v>0</v>
      </c>
      <c r="K162" s="240"/>
      <c r="L162" s="41"/>
      <c r="M162" s="241" t="s">
        <v>1</v>
      </c>
      <c r="N162" s="242" t="s">
        <v>41</v>
      </c>
      <c r="O162" s="88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5" t="s">
        <v>139</v>
      </c>
      <c r="AT162" s="245" t="s">
        <v>124</v>
      </c>
      <c r="AU162" s="245" t="s">
        <v>86</v>
      </c>
      <c r="AY162" s="14" t="s">
        <v>121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4" t="s">
        <v>84</v>
      </c>
      <c r="BK162" s="246">
        <f>ROUND(I162*H162,2)</f>
        <v>0</v>
      </c>
      <c r="BL162" s="14" t="s">
        <v>139</v>
      </c>
      <c r="BM162" s="245" t="s">
        <v>646</v>
      </c>
    </row>
    <row r="163" s="2" customFormat="1" ht="16.5" customHeight="1">
      <c r="A163" s="35"/>
      <c r="B163" s="36"/>
      <c r="C163" s="233" t="s">
        <v>255</v>
      </c>
      <c r="D163" s="233" t="s">
        <v>124</v>
      </c>
      <c r="E163" s="234" t="s">
        <v>647</v>
      </c>
      <c r="F163" s="235" t="s">
        <v>648</v>
      </c>
      <c r="G163" s="236" t="s">
        <v>162</v>
      </c>
      <c r="H163" s="237">
        <v>0.20000000000000001</v>
      </c>
      <c r="I163" s="238"/>
      <c r="J163" s="239">
        <f>ROUND(I163*H163,2)</f>
        <v>0</v>
      </c>
      <c r="K163" s="240"/>
      <c r="L163" s="41"/>
      <c r="M163" s="241" t="s">
        <v>1</v>
      </c>
      <c r="N163" s="242" t="s">
        <v>41</v>
      </c>
      <c r="O163" s="88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5" t="s">
        <v>139</v>
      </c>
      <c r="AT163" s="245" t="s">
        <v>124</v>
      </c>
      <c r="AU163" s="245" t="s">
        <v>86</v>
      </c>
      <c r="AY163" s="14" t="s">
        <v>121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4" t="s">
        <v>84</v>
      </c>
      <c r="BK163" s="246">
        <f>ROUND(I163*H163,2)</f>
        <v>0</v>
      </c>
      <c r="BL163" s="14" t="s">
        <v>139</v>
      </c>
      <c r="BM163" s="245" t="s">
        <v>649</v>
      </c>
    </row>
    <row r="164" s="2" customFormat="1" ht="21.75" customHeight="1">
      <c r="A164" s="35"/>
      <c r="B164" s="36"/>
      <c r="C164" s="233" t="s">
        <v>133</v>
      </c>
      <c r="D164" s="233" t="s">
        <v>124</v>
      </c>
      <c r="E164" s="234" t="s">
        <v>650</v>
      </c>
      <c r="F164" s="235" t="s">
        <v>651</v>
      </c>
      <c r="G164" s="236" t="s">
        <v>162</v>
      </c>
      <c r="H164" s="237">
        <v>1.8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41</v>
      </c>
      <c r="O164" s="88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5" t="s">
        <v>139</v>
      </c>
      <c r="AT164" s="245" t="s">
        <v>124</v>
      </c>
      <c r="AU164" s="245" t="s">
        <v>86</v>
      </c>
      <c r="AY164" s="14" t="s">
        <v>121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4" t="s">
        <v>84</v>
      </c>
      <c r="BK164" s="246">
        <f>ROUND(I164*H164,2)</f>
        <v>0</v>
      </c>
      <c r="BL164" s="14" t="s">
        <v>139</v>
      </c>
      <c r="BM164" s="245" t="s">
        <v>652</v>
      </c>
    </row>
    <row r="165" s="2" customFormat="1" ht="21.75" customHeight="1">
      <c r="A165" s="35"/>
      <c r="B165" s="36"/>
      <c r="C165" s="233" t="s">
        <v>262</v>
      </c>
      <c r="D165" s="233" t="s">
        <v>124</v>
      </c>
      <c r="E165" s="234" t="s">
        <v>653</v>
      </c>
      <c r="F165" s="235" t="s">
        <v>654</v>
      </c>
      <c r="G165" s="236" t="s">
        <v>162</v>
      </c>
      <c r="H165" s="237">
        <v>23.341999999999999</v>
      </c>
      <c r="I165" s="238"/>
      <c r="J165" s="239">
        <f>ROUND(I165*H165,2)</f>
        <v>0</v>
      </c>
      <c r="K165" s="240"/>
      <c r="L165" s="41"/>
      <c r="M165" s="241" t="s">
        <v>1</v>
      </c>
      <c r="N165" s="242" t="s">
        <v>41</v>
      </c>
      <c r="O165" s="88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5" t="s">
        <v>139</v>
      </c>
      <c r="AT165" s="245" t="s">
        <v>124</v>
      </c>
      <c r="AU165" s="245" t="s">
        <v>86</v>
      </c>
      <c r="AY165" s="14" t="s">
        <v>121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4" t="s">
        <v>84</v>
      </c>
      <c r="BK165" s="246">
        <f>ROUND(I165*H165,2)</f>
        <v>0</v>
      </c>
      <c r="BL165" s="14" t="s">
        <v>139</v>
      </c>
      <c r="BM165" s="245" t="s">
        <v>655</v>
      </c>
    </row>
    <row r="166" s="12" customFormat="1" ht="25.92" customHeight="1">
      <c r="A166" s="12"/>
      <c r="B166" s="217"/>
      <c r="C166" s="218"/>
      <c r="D166" s="219" t="s">
        <v>75</v>
      </c>
      <c r="E166" s="220" t="s">
        <v>119</v>
      </c>
      <c r="F166" s="220" t="s">
        <v>120</v>
      </c>
      <c r="G166" s="218"/>
      <c r="H166" s="218"/>
      <c r="I166" s="221"/>
      <c r="J166" s="222">
        <f>BK166</f>
        <v>0</v>
      </c>
      <c r="K166" s="218"/>
      <c r="L166" s="223"/>
      <c r="M166" s="224"/>
      <c r="N166" s="225"/>
      <c r="O166" s="225"/>
      <c r="P166" s="226">
        <f>P167+P184+P187</f>
        <v>0</v>
      </c>
      <c r="Q166" s="225"/>
      <c r="R166" s="226">
        <f>R167+R184+R187</f>
        <v>0.062879999999999978</v>
      </c>
      <c r="S166" s="225"/>
      <c r="T166" s="227">
        <f>T167+T184+T187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8" t="s">
        <v>86</v>
      </c>
      <c r="AT166" s="229" t="s">
        <v>75</v>
      </c>
      <c r="AU166" s="229" t="s">
        <v>76</v>
      </c>
      <c r="AY166" s="228" t="s">
        <v>121</v>
      </c>
      <c r="BK166" s="230">
        <f>BK167+BK184+BK187</f>
        <v>0</v>
      </c>
    </row>
    <row r="167" s="12" customFormat="1" ht="22.8" customHeight="1">
      <c r="A167" s="12"/>
      <c r="B167" s="217"/>
      <c r="C167" s="218"/>
      <c r="D167" s="219" t="s">
        <v>75</v>
      </c>
      <c r="E167" s="231" t="s">
        <v>656</v>
      </c>
      <c r="F167" s="231" t="s">
        <v>657</v>
      </c>
      <c r="G167" s="218"/>
      <c r="H167" s="218"/>
      <c r="I167" s="221"/>
      <c r="J167" s="232">
        <f>BK167</f>
        <v>0</v>
      </c>
      <c r="K167" s="218"/>
      <c r="L167" s="223"/>
      <c r="M167" s="224"/>
      <c r="N167" s="225"/>
      <c r="O167" s="225"/>
      <c r="P167" s="226">
        <f>SUM(P168:P183)</f>
        <v>0</v>
      </c>
      <c r="Q167" s="225"/>
      <c r="R167" s="226">
        <f>SUM(R168:R183)</f>
        <v>0.062079999999999982</v>
      </c>
      <c r="S167" s="225"/>
      <c r="T167" s="227">
        <f>SUM(T168:T183)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8" t="s">
        <v>86</v>
      </c>
      <c r="AT167" s="229" t="s">
        <v>75</v>
      </c>
      <c r="AU167" s="229" t="s">
        <v>84</v>
      </c>
      <c r="AY167" s="228" t="s">
        <v>121</v>
      </c>
      <c r="BK167" s="230">
        <f>SUM(BK168:BK183)</f>
        <v>0</v>
      </c>
    </row>
    <row r="168" s="2" customFormat="1" ht="21.75" customHeight="1">
      <c r="A168" s="35"/>
      <c r="B168" s="36"/>
      <c r="C168" s="233" t="s">
        <v>266</v>
      </c>
      <c r="D168" s="233" t="s">
        <v>124</v>
      </c>
      <c r="E168" s="234" t="s">
        <v>658</v>
      </c>
      <c r="F168" s="235" t="s">
        <v>659</v>
      </c>
      <c r="G168" s="236" t="s">
        <v>127</v>
      </c>
      <c r="H168" s="237">
        <v>1</v>
      </c>
      <c r="I168" s="238"/>
      <c r="J168" s="239">
        <f>ROUND(I168*H168,2)</f>
        <v>0</v>
      </c>
      <c r="K168" s="240"/>
      <c r="L168" s="41"/>
      <c r="M168" s="241" t="s">
        <v>1</v>
      </c>
      <c r="N168" s="242" t="s">
        <v>41</v>
      </c>
      <c r="O168" s="88"/>
      <c r="P168" s="243">
        <f>O168*H168</f>
        <v>0</v>
      </c>
      <c r="Q168" s="243">
        <v>0.0018500000000000001</v>
      </c>
      <c r="R168" s="243">
        <f>Q168*H168</f>
        <v>0.0018500000000000001</v>
      </c>
      <c r="S168" s="243">
        <v>0</v>
      </c>
      <c r="T168" s="24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5" t="s">
        <v>128</v>
      </c>
      <c r="AT168" s="245" t="s">
        <v>124</v>
      </c>
      <c r="AU168" s="245" t="s">
        <v>86</v>
      </c>
      <c r="AY168" s="14" t="s">
        <v>121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4" t="s">
        <v>84</v>
      </c>
      <c r="BK168" s="246">
        <f>ROUND(I168*H168,2)</f>
        <v>0</v>
      </c>
      <c r="BL168" s="14" t="s">
        <v>128</v>
      </c>
      <c r="BM168" s="245" t="s">
        <v>660</v>
      </c>
    </row>
    <row r="169" s="2" customFormat="1" ht="21.75" customHeight="1">
      <c r="A169" s="35"/>
      <c r="B169" s="36"/>
      <c r="C169" s="233" t="s">
        <v>270</v>
      </c>
      <c r="D169" s="233" t="s">
        <v>124</v>
      </c>
      <c r="E169" s="234" t="s">
        <v>661</v>
      </c>
      <c r="F169" s="235" t="s">
        <v>662</v>
      </c>
      <c r="G169" s="236" t="s">
        <v>127</v>
      </c>
      <c r="H169" s="237">
        <v>9</v>
      </c>
      <c r="I169" s="238"/>
      <c r="J169" s="239">
        <f>ROUND(I169*H169,2)</f>
        <v>0</v>
      </c>
      <c r="K169" s="240"/>
      <c r="L169" s="41"/>
      <c r="M169" s="241" t="s">
        <v>1</v>
      </c>
      <c r="N169" s="242" t="s">
        <v>41</v>
      </c>
      <c r="O169" s="88"/>
      <c r="P169" s="243">
        <f>O169*H169</f>
        <v>0</v>
      </c>
      <c r="Q169" s="243">
        <v>0.00396</v>
      </c>
      <c r="R169" s="243">
        <f>Q169*H169</f>
        <v>0.035639999999999998</v>
      </c>
      <c r="S169" s="243">
        <v>0</v>
      </c>
      <c r="T169" s="24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5" t="s">
        <v>128</v>
      </c>
      <c r="AT169" s="245" t="s">
        <v>124</v>
      </c>
      <c r="AU169" s="245" t="s">
        <v>86</v>
      </c>
      <c r="AY169" s="14" t="s">
        <v>121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4" t="s">
        <v>84</v>
      </c>
      <c r="BK169" s="246">
        <f>ROUND(I169*H169,2)</f>
        <v>0</v>
      </c>
      <c r="BL169" s="14" t="s">
        <v>128</v>
      </c>
      <c r="BM169" s="245" t="s">
        <v>663</v>
      </c>
    </row>
    <row r="170" s="2" customFormat="1" ht="16.5" customHeight="1">
      <c r="A170" s="35"/>
      <c r="B170" s="36"/>
      <c r="C170" s="233" t="s">
        <v>274</v>
      </c>
      <c r="D170" s="233" t="s">
        <v>124</v>
      </c>
      <c r="E170" s="234" t="s">
        <v>664</v>
      </c>
      <c r="F170" s="235" t="s">
        <v>665</v>
      </c>
      <c r="G170" s="236" t="s">
        <v>174</v>
      </c>
      <c r="H170" s="237">
        <v>2</v>
      </c>
      <c r="I170" s="238"/>
      <c r="J170" s="239">
        <f>ROUND(I170*H170,2)</f>
        <v>0</v>
      </c>
      <c r="K170" s="240"/>
      <c r="L170" s="41"/>
      <c r="M170" s="241" t="s">
        <v>1</v>
      </c>
      <c r="N170" s="242" t="s">
        <v>41</v>
      </c>
      <c r="O170" s="88"/>
      <c r="P170" s="243">
        <f>O170*H170</f>
        <v>0</v>
      </c>
      <c r="Q170" s="243">
        <v>0.00023000000000000001</v>
      </c>
      <c r="R170" s="243">
        <f>Q170*H170</f>
        <v>0.00046000000000000001</v>
      </c>
      <c r="S170" s="243">
        <v>0</v>
      </c>
      <c r="T170" s="24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5" t="s">
        <v>128</v>
      </c>
      <c r="AT170" s="245" t="s">
        <v>124</v>
      </c>
      <c r="AU170" s="245" t="s">
        <v>86</v>
      </c>
      <c r="AY170" s="14" t="s">
        <v>121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4" t="s">
        <v>84</v>
      </c>
      <c r="BK170" s="246">
        <f>ROUND(I170*H170,2)</f>
        <v>0</v>
      </c>
      <c r="BL170" s="14" t="s">
        <v>128</v>
      </c>
      <c r="BM170" s="245" t="s">
        <v>666</v>
      </c>
    </row>
    <row r="171" s="2" customFormat="1" ht="21.75" customHeight="1">
      <c r="A171" s="35"/>
      <c r="B171" s="36"/>
      <c r="C171" s="233" t="s">
        <v>278</v>
      </c>
      <c r="D171" s="233" t="s">
        <v>124</v>
      </c>
      <c r="E171" s="234" t="s">
        <v>667</v>
      </c>
      <c r="F171" s="235" t="s">
        <v>668</v>
      </c>
      <c r="G171" s="236" t="s">
        <v>127</v>
      </c>
      <c r="H171" s="237">
        <v>10</v>
      </c>
      <c r="I171" s="238"/>
      <c r="J171" s="239">
        <f>ROUND(I171*H171,2)</f>
        <v>0</v>
      </c>
      <c r="K171" s="240"/>
      <c r="L171" s="41"/>
      <c r="M171" s="241" t="s">
        <v>1</v>
      </c>
      <c r="N171" s="242" t="s">
        <v>41</v>
      </c>
      <c r="O171" s="88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5" t="s">
        <v>128</v>
      </c>
      <c r="AT171" s="245" t="s">
        <v>124</v>
      </c>
      <c r="AU171" s="245" t="s">
        <v>86</v>
      </c>
      <c r="AY171" s="14" t="s">
        <v>121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4" t="s">
        <v>84</v>
      </c>
      <c r="BK171" s="246">
        <f>ROUND(I171*H171,2)</f>
        <v>0</v>
      </c>
      <c r="BL171" s="14" t="s">
        <v>128</v>
      </c>
      <c r="BM171" s="245" t="s">
        <v>669</v>
      </c>
    </row>
    <row r="172" s="2" customFormat="1" ht="16.5" customHeight="1">
      <c r="A172" s="35"/>
      <c r="B172" s="36"/>
      <c r="C172" s="233" t="s">
        <v>282</v>
      </c>
      <c r="D172" s="233" t="s">
        <v>124</v>
      </c>
      <c r="E172" s="234" t="s">
        <v>670</v>
      </c>
      <c r="F172" s="235" t="s">
        <v>671</v>
      </c>
      <c r="G172" s="236" t="s">
        <v>174</v>
      </c>
      <c r="H172" s="237">
        <v>1</v>
      </c>
      <c r="I172" s="238"/>
      <c r="J172" s="239">
        <f>ROUND(I172*H172,2)</f>
        <v>0</v>
      </c>
      <c r="K172" s="240"/>
      <c r="L172" s="41"/>
      <c r="M172" s="241" t="s">
        <v>1</v>
      </c>
      <c r="N172" s="242" t="s">
        <v>41</v>
      </c>
      <c r="O172" s="88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5" t="s">
        <v>128</v>
      </c>
      <c r="AT172" s="245" t="s">
        <v>124</v>
      </c>
      <c r="AU172" s="245" t="s">
        <v>86</v>
      </c>
      <c r="AY172" s="14" t="s">
        <v>121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4" t="s">
        <v>84</v>
      </c>
      <c r="BK172" s="246">
        <f>ROUND(I172*H172,2)</f>
        <v>0</v>
      </c>
      <c r="BL172" s="14" t="s">
        <v>128</v>
      </c>
      <c r="BM172" s="245" t="s">
        <v>672</v>
      </c>
    </row>
    <row r="173" s="2" customFormat="1" ht="21.75" customHeight="1">
      <c r="A173" s="35"/>
      <c r="B173" s="36"/>
      <c r="C173" s="233" t="s">
        <v>286</v>
      </c>
      <c r="D173" s="233" t="s">
        <v>124</v>
      </c>
      <c r="E173" s="234" t="s">
        <v>673</v>
      </c>
      <c r="F173" s="235" t="s">
        <v>674</v>
      </c>
      <c r="G173" s="236" t="s">
        <v>174</v>
      </c>
      <c r="H173" s="237">
        <v>1</v>
      </c>
      <c r="I173" s="238"/>
      <c r="J173" s="239">
        <f>ROUND(I173*H173,2)</f>
        <v>0</v>
      </c>
      <c r="K173" s="240"/>
      <c r="L173" s="41"/>
      <c r="M173" s="241" t="s">
        <v>1</v>
      </c>
      <c r="N173" s="242" t="s">
        <v>41</v>
      </c>
      <c r="O173" s="88"/>
      <c r="P173" s="243">
        <f>O173*H173</f>
        <v>0</v>
      </c>
      <c r="Q173" s="243">
        <v>0.00024000000000000001</v>
      </c>
      <c r="R173" s="243">
        <f>Q173*H173</f>
        <v>0.00024000000000000001</v>
      </c>
      <c r="S173" s="243">
        <v>0</v>
      </c>
      <c r="T173" s="24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5" t="s">
        <v>128</v>
      </c>
      <c r="AT173" s="245" t="s">
        <v>124</v>
      </c>
      <c r="AU173" s="245" t="s">
        <v>86</v>
      </c>
      <c r="AY173" s="14" t="s">
        <v>121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4" t="s">
        <v>84</v>
      </c>
      <c r="BK173" s="246">
        <f>ROUND(I173*H173,2)</f>
        <v>0</v>
      </c>
      <c r="BL173" s="14" t="s">
        <v>128</v>
      </c>
      <c r="BM173" s="245" t="s">
        <v>675</v>
      </c>
    </row>
    <row r="174" s="2" customFormat="1" ht="21.75" customHeight="1">
      <c r="A174" s="35"/>
      <c r="B174" s="36"/>
      <c r="C174" s="233" t="s">
        <v>291</v>
      </c>
      <c r="D174" s="233" t="s">
        <v>124</v>
      </c>
      <c r="E174" s="234" t="s">
        <v>676</v>
      </c>
      <c r="F174" s="235" t="s">
        <v>677</v>
      </c>
      <c r="G174" s="236" t="s">
        <v>174</v>
      </c>
      <c r="H174" s="237">
        <v>2</v>
      </c>
      <c r="I174" s="238"/>
      <c r="J174" s="239">
        <f>ROUND(I174*H174,2)</f>
        <v>0</v>
      </c>
      <c r="K174" s="240"/>
      <c r="L174" s="41"/>
      <c r="M174" s="241" t="s">
        <v>1</v>
      </c>
      <c r="N174" s="242" t="s">
        <v>41</v>
      </c>
      <c r="O174" s="88"/>
      <c r="P174" s="243">
        <f>O174*H174</f>
        <v>0</v>
      </c>
      <c r="Q174" s="243">
        <v>0.00038000000000000002</v>
      </c>
      <c r="R174" s="243">
        <f>Q174*H174</f>
        <v>0.00076000000000000004</v>
      </c>
      <c r="S174" s="243">
        <v>0</v>
      </c>
      <c r="T174" s="24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5" t="s">
        <v>128</v>
      </c>
      <c r="AT174" s="245" t="s">
        <v>124</v>
      </c>
      <c r="AU174" s="245" t="s">
        <v>86</v>
      </c>
      <c r="AY174" s="14" t="s">
        <v>121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4" t="s">
        <v>84</v>
      </c>
      <c r="BK174" s="246">
        <f>ROUND(I174*H174,2)</f>
        <v>0</v>
      </c>
      <c r="BL174" s="14" t="s">
        <v>128</v>
      </c>
      <c r="BM174" s="245" t="s">
        <v>678</v>
      </c>
    </row>
    <row r="175" s="2" customFormat="1" ht="21.75" customHeight="1">
      <c r="A175" s="35"/>
      <c r="B175" s="36"/>
      <c r="C175" s="233" t="s">
        <v>295</v>
      </c>
      <c r="D175" s="233" t="s">
        <v>124</v>
      </c>
      <c r="E175" s="234" t="s">
        <v>679</v>
      </c>
      <c r="F175" s="235" t="s">
        <v>680</v>
      </c>
      <c r="G175" s="236" t="s">
        <v>174</v>
      </c>
      <c r="H175" s="237">
        <v>1</v>
      </c>
      <c r="I175" s="238"/>
      <c r="J175" s="239">
        <f>ROUND(I175*H175,2)</f>
        <v>0</v>
      </c>
      <c r="K175" s="240"/>
      <c r="L175" s="41"/>
      <c r="M175" s="241" t="s">
        <v>1</v>
      </c>
      <c r="N175" s="242" t="s">
        <v>41</v>
      </c>
      <c r="O175" s="88"/>
      <c r="P175" s="243">
        <f>O175*H175</f>
        <v>0</v>
      </c>
      <c r="Q175" s="243">
        <v>0.00060999999999999997</v>
      </c>
      <c r="R175" s="243">
        <f>Q175*H175</f>
        <v>0.00060999999999999997</v>
      </c>
      <c r="S175" s="243">
        <v>0</v>
      </c>
      <c r="T175" s="24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5" t="s">
        <v>128</v>
      </c>
      <c r="AT175" s="245" t="s">
        <v>124</v>
      </c>
      <c r="AU175" s="245" t="s">
        <v>86</v>
      </c>
      <c r="AY175" s="14" t="s">
        <v>121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4" t="s">
        <v>84</v>
      </c>
      <c r="BK175" s="246">
        <f>ROUND(I175*H175,2)</f>
        <v>0</v>
      </c>
      <c r="BL175" s="14" t="s">
        <v>128</v>
      </c>
      <c r="BM175" s="245" t="s">
        <v>681</v>
      </c>
    </row>
    <row r="176" s="2" customFormat="1" ht="21.75" customHeight="1">
      <c r="A176" s="35"/>
      <c r="B176" s="36"/>
      <c r="C176" s="233" t="s">
        <v>299</v>
      </c>
      <c r="D176" s="233" t="s">
        <v>124</v>
      </c>
      <c r="E176" s="234" t="s">
        <v>682</v>
      </c>
      <c r="F176" s="235" t="s">
        <v>683</v>
      </c>
      <c r="G176" s="236" t="s">
        <v>174</v>
      </c>
      <c r="H176" s="237">
        <v>1</v>
      </c>
      <c r="I176" s="238"/>
      <c r="J176" s="239">
        <f>ROUND(I176*H176,2)</f>
        <v>0</v>
      </c>
      <c r="K176" s="240"/>
      <c r="L176" s="41"/>
      <c r="M176" s="241" t="s">
        <v>1</v>
      </c>
      <c r="N176" s="242" t="s">
        <v>41</v>
      </c>
      <c r="O176" s="88"/>
      <c r="P176" s="243">
        <f>O176*H176</f>
        <v>0</v>
      </c>
      <c r="Q176" s="243">
        <v>0.0012999999999999999</v>
      </c>
      <c r="R176" s="243">
        <f>Q176*H176</f>
        <v>0.0012999999999999999</v>
      </c>
      <c r="S176" s="243">
        <v>0</v>
      </c>
      <c r="T176" s="24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5" t="s">
        <v>128</v>
      </c>
      <c r="AT176" s="245" t="s">
        <v>124</v>
      </c>
      <c r="AU176" s="245" t="s">
        <v>86</v>
      </c>
      <c r="AY176" s="14" t="s">
        <v>121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4" t="s">
        <v>84</v>
      </c>
      <c r="BK176" s="246">
        <f>ROUND(I176*H176,2)</f>
        <v>0</v>
      </c>
      <c r="BL176" s="14" t="s">
        <v>128</v>
      </c>
      <c r="BM176" s="245" t="s">
        <v>684</v>
      </c>
    </row>
    <row r="177" s="2" customFormat="1" ht="21.75" customHeight="1">
      <c r="A177" s="35"/>
      <c r="B177" s="36"/>
      <c r="C177" s="233" t="s">
        <v>303</v>
      </c>
      <c r="D177" s="233" t="s">
        <v>124</v>
      </c>
      <c r="E177" s="234" t="s">
        <v>685</v>
      </c>
      <c r="F177" s="235" t="s">
        <v>686</v>
      </c>
      <c r="G177" s="236" t="s">
        <v>169</v>
      </c>
      <c r="H177" s="237">
        <v>1</v>
      </c>
      <c r="I177" s="238"/>
      <c r="J177" s="239">
        <f>ROUND(I177*H177,2)</f>
        <v>0</v>
      </c>
      <c r="K177" s="240"/>
      <c r="L177" s="41"/>
      <c r="M177" s="241" t="s">
        <v>1</v>
      </c>
      <c r="N177" s="242" t="s">
        <v>41</v>
      </c>
      <c r="O177" s="88"/>
      <c r="P177" s="243">
        <f>O177*H177</f>
        <v>0</v>
      </c>
      <c r="Q177" s="243">
        <v>0.0032799999999999999</v>
      </c>
      <c r="R177" s="243">
        <f>Q177*H177</f>
        <v>0.0032799999999999999</v>
      </c>
      <c r="S177" s="243">
        <v>0</v>
      </c>
      <c r="T177" s="24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5" t="s">
        <v>128</v>
      </c>
      <c r="AT177" s="245" t="s">
        <v>124</v>
      </c>
      <c r="AU177" s="245" t="s">
        <v>86</v>
      </c>
      <c r="AY177" s="14" t="s">
        <v>121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4" t="s">
        <v>84</v>
      </c>
      <c r="BK177" s="246">
        <f>ROUND(I177*H177,2)</f>
        <v>0</v>
      </c>
      <c r="BL177" s="14" t="s">
        <v>128</v>
      </c>
      <c r="BM177" s="245" t="s">
        <v>687</v>
      </c>
    </row>
    <row r="178" s="2" customFormat="1" ht="33" customHeight="1">
      <c r="A178" s="35"/>
      <c r="B178" s="36"/>
      <c r="C178" s="233" t="s">
        <v>307</v>
      </c>
      <c r="D178" s="233" t="s">
        <v>124</v>
      </c>
      <c r="E178" s="234" t="s">
        <v>462</v>
      </c>
      <c r="F178" s="235" t="s">
        <v>688</v>
      </c>
      <c r="G178" s="236" t="s">
        <v>174</v>
      </c>
      <c r="H178" s="237">
        <v>1</v>
      </c>
      <c r="I178" s="238"/>
      <c r="J178" s="239">
        <f>ROUND(I178*H178,2)</f>
        <v>0</v>
      </c>
      <c r="K178" s="240"/>
      <c r="L178" s="41"/>
      <c r="M178" s="241" t="s">
        <v>1</v>
      </c>
      <c r="N178" s="242" t="s">
        <v>41</v>
      </c>
      <c r="O178" s="88"/>
      <c r="P178" s="243">
        <f>O178*H178</f>
        <v>0</v>
      </c>
      <c r="Q178" s="243">
        <v>0.00147</v>
      </c>
      <c r="R178" s="243">
        <f>Q178*H178</f>
        <v>0.00147</v>
      </c>
      <c r="S178" s="243">
        <v>0</v>
      </c>
      <c r="T178" s="24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5" t="s">
        <v>128</v>
      </c>
      <c r="AT178" s="245" t="s">
        <v>124</v>
      </c>
      <c r="AU178" s="245" t="s">
        <v>86</v>
      </c>
      <c r="AY178" s="14" t="s">
        <v>121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4" t="s">
        <v>84</v>
      </c>
      <c r="BK178" s="246">
        <f>ROUND(I178*H178,2)</f>
        <v>0</v>
      </c>
      <c r="BL178" s="14" t="s">
        <v>128</v>
      </c>
      <c r="BM178" s="245" t="s">
        <v>689</v>
      </c>
    </row>
    <row r="179" s="2" customFormat="1" ht="33" customHeight="1">
      <c r="A179" s="35"/>
      <c r="B179" s="36"/>
      <c r="C179" s="233" t="s">
        <v>311</v>
      </c>
      <c r="D179" s="233" t="s">
        <v>124</v>
      </c>
      <c r="E179" s="234" t="s">
        <v>466</v>
      </c>
      <c r="F179" s="235" t="s">
        <v>690</v>
      </c>
      <c r="G179" s="236" t="s">
        <v>174</v>
      </c>
      <c r="H179" s="237">
        <v>1</v>
      </c>
      <c r="I179" s="238"/>
      <c r="J179" s="239">
        <f>ROUND(I179*H179,2)</f>
        <v>0</v>
      </c>
      <c r="K179" s="240"/>
      <c r="L179" s="41"/>
      <c r="M179" s="241" t="s">
        <v>1</v>
      </c>
      <c r="N179" s="242" t="s">
        <v>41</v>
      </c>
      <c r="O179" s="88"/>
      <c r="P179" s="243">
        <f>O179*H179</f>
        <v>0</v>
      </c>
      <c r="Q179" s="243">
        <v>0.00147</v>
      </c>
      <c r="R179" s="243">
        <f>Q179*H179</f>
        <v>0.00147</v>
      </c>
      <c r="S179" s="243">
        <v>0</v>
      </c>
      <c r="T179" s="24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5" t="s">
        <v>128</v>
      </c>
      <c r="AT179" s="245" t="s">
        <v>124</v>
      </c>
      <c r="AU179" s="245" t="s">
        <v>86</v>
      </c>
      <c r="AY179" s="14" t="s">
        <v>121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4" t="s">
        <v>84</v>
      </c>
      <c r="BK179" s="246">
        <f>ROUND(I179*H179,2)</f>
        <v>0</v>
      </c>
      <c r="BL179" s="14" t="s">
        <v>128</v>
      </c>
      <c r="BM179" s="245" t="s">
        <v>691</v>
      </c>
    </row>
    <row r="180" s="2" customFormat="1" ht="16.5" customHeight="1">
      <c r="A180" s="35"/>
      <c r="B180" s="36"/>
      <c r="C180" s="233" t="s">
        <v>315</v>
      </c>
      <c r="D180" s="233" t="s">
        <v>124</v>
      </c>
      <c r="E180" s="234" t="s">
        <v>692</v>
      </c>
      <c r="F180" s="235" t="s">
        <v>693</v>
      </c>
      <c r="G180" s="236" t="s">
        <v>169</v>
      </c>
      <c r="H180" s="237">
        <v>1</v>
      </c>
      <c r="I180" s="238"/>
      <c r="J180" s="239">
        <f>ROUND(I180*H180,2)</f>
        <v>0</v>
      </c>
      <c r="K180" s="240"/>
      <c r="L180" s="41"/>
      <c r="M180" s="241" t="s">
        <v>1</v>
      </c>
      <c r="N180" s="242" t="s">
        <v>41</v>
      </c>
      <c r="O180" s="88"/>
      <c r="P180" s="243">
        <f>O180*H180</f>
        <v>0</v>
      </c>
      <c r="Q180" s="243">
        <v>0.0050000000000000001</v>
      </c>
      <c r="R180" s="243">
        <f>Q180*H180</f>
        <v>0.0050000000000000001</v>
      </c>
      <c r="S180" s="243">
        <v>0</v>
      </c>
      <c r="T180" s="24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5" t="s">
        <v>128</v>
      </c>
      <c r="AT180" s="245" t="s">
        <v>124</v>
      </c>
      <c r="AU180" s="245" t="s">
        <v>86</v>
      </c>
      <c r="AY180" s="14" t="s">
        <v>121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4" t="s">
        <v>84</v>
      </c>
      <c r="BK180" s="246">
        <f>ROUND(I180*H180,2)</f>
        <v>0</v>
      </c>
      <c r="BL180" s="14" t="s">
        <v>128</v>
      </c>
      <c r="BM180" s="245" t="s">
        <v>694</v>
      </c>
    </row>
    <row r="181" s="2" customFormat="1" ht="16.5" customHeight="1">
      <c r="A181" s="35"/>
      <c r="B181" s="36"/>
      <c r="C181" s="233" t="s">
        <v>319</v>
      </c>
      <c r="D181" s="233" t="s">
        <v>124</v>
      </c>
      <c r="E181" s="234" t="s">
        <v>695</v>
      </c>
      <c r="F181" s="235" t="s">
        <v>696</v>
      </c>
      <c r="G181" s="236" t="s">
        <v>169</v>
      </c>
      <c r="H181" s="237">
        <v>1</v>
      </c>
      <c r="I181" s="238"/>
      <c r="J181" s="239">
        <f>ROUND(I181*H181,2)</f>
        <v>0</v>
      </c>
      <c r="K181" s="240"/>
      <c r="L181" s="41"/>
      <c r="M181" s="241" t="s">
        <v>1</v>
      </c>
      <c r="N181" s="242" t="s">
        <v>41</v>
      </c>
      <c r="O181" s="88"/>
      <c r="P181" s="243">
        <f>O181*H181</f>
        <v>0</v>
      </c>
      <c r="Q181" s="243">
        <v>0.0050000000000000001</v>
      </c>
      <c r="R181" s="243">
        <f>Q181*H181</f>
        <v>0.0050000000000000001</v>
      </c>
      <c r="S181" s="243">
        <v>0</v>
      </c>
      <c r="T181" s="24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5" t="s">
        <v>128</v>
      </c>
      <c r="AT181" s="245" t="s">
        <v>124</v>
      </c>
      <c r="AU181" s="245" t="s">
        <v>86</v>
      </c>
      <c r="AY181" s="14" t="s">
        <v>121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4" t="s">
        <v>84</v>
      </c>
      <c r="BK181" s="246">
        <f>ROUND(I181*H181,2)</f>
        <v>0</v>
      </c>
      <c r="BL181" s="14" t="s">
        <v>128</v>
      </c>
      <c r="BM181" s="245" t="s">
        <v>697</v>
      </c>
    </row>
    <row r="182" s="2" customFormat="1" ht="16.5" customHeight="1">
      <c r="A182" s="35"/>
      <c r="B182" s="36"/>
      <c r="C182" s="233" t="s">
        <v>323</v>
      </c>
      <c r="D182" s="233" t="s">
        <v>124</v>
      </c>
      <c r="E182" s="234" t="s">
        <v>698</v>
      </c>
      <c r="F182" s="235" t="s">
        <v>699</v>
      </c>
      <c r="G182" s="236" t="s">
        <v>169</v>
      </c>
      <c r="H182" s="237">
        <v>1</v>
      </c>
      <c r="I182" s="238"/>
      <c r="J182" s="239">
        <f>ROUND(I182*H182,2)</f>
        <v>0</v>
      </c>
      <c r="K182" s="240"/>
      <c r="L182" s="41"/>
      <c r="M182" s="241" t="s">
        <v>1</v>
      </c>
      <c r="N182" s="242" t="s">
        <v>41</v>
      </c>
      <c r="O182" s="88"/>
      <c r="P182" s="243">
        <f>O182*H182</f>
        <v>0</v>
      </c>
      <c r="Q182" s="243">
        <v>0.0050000000000000001</v>
      </c>
      <c r="R182" s="243">
        <f>Q182*H182</f>
        <v>0.0050000000000000001</v>
      </c>
      <c r="S182" s="243">
        <v>0</v>
      </c>
      <c r="T182" s="24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5" t="s">
        <v>128</v>
      </c>
      <c r="AT182" s="245" t="s">
        <v>124</v>
      </c>
      <c r="AU182" s="245" t="s">
        <v>86</v>
      </c>
      <c r="AY182" s="14" t="s">
        <v>121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4" t="s">
        <v>84</v>
      </c>
      <c r="BK182" s="246">
        <f>ROUND(I182*H182,2)</f>
        <v>0</v>
      </c>
      <c r="BL182" s="14" t="s">
        <v>128</v>
      </c>
      <c r="BM182" s="245" t="s">
        <v>700</v>
      </c>
    </row>
    <row r="183" s="2" customFormat="1" ht="21.75" customHeight="1">
      <c r="A183" s="35"/>
      <c r="B183" s="36"/>
      <c r="C183" s="233" t="s">
        <v>327</v>
      </c>
      <c r="D183" s="233" t="s">
        <v>124</v>
      </c>
      <c r="E183" s="234" t="s">
        <v>701</v>
      </c>
      <c r="F183" s="235" t="s">
        <v>702</v>
      </c>
      <c r="G183" s="236" t="s">
        <v>703</v>
      </c>
      <c r="H183" s="267"/>
      <c r="I183" s="238"/>
      <c r="J183" s="239">
        <f>ROUND(I183*H183,2)</f>
        <v>0</v>
      </c>
      <c r="K183" s="240"/>
      <c r="L183" s="41"/>
      <c r="M183" s="241" t="s">
        <v>1</v>
      </c>
      <c r="N183" s="242" t="s">
        <v>41</v>
      </c>
      <c r="O183" s="88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5" t="s">
        <v>128</v>
      </c>
      <c r="AT183" s="245" t="s">
        <v>124</v>
      </c>
      <c r="AU183" s="245" t="s">
        <v>86</v>
      </c>
      <c r="AY183" s="14" t="s">
        <v>121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4" t="s">
        <v>84</v>
      </c>
      <c r="BK183" s="246">
        <f>ROUND(I183*H183,2)</f>
        <v>0</v>
      </c>
      <c r="BL183" s="14" t="s">
        <v>128</v>
      </c>
      <c r="BM183" s="245" t="s">
        <v>704</v>
      </c>
    </row>
    <row r="184" s="12" customFormat="1" ht="22.8" customHeight="1">
      <c r="A184" s="12"/>
      <c r="B184" s="217"/>
      <c r="C184" s="218"/>
      <c r="D184" s="219" t="s">
        <v>75</v>
      </c>
      <c r="E184" s="231" t="s">
        <v>705</v>
      </c>
      <c r="F184" s="231" t="s">
        <v>706</v>
      </c>
      <c r="G184" s="218"/>
      <c r="H184" s="218"/>
      <c r="I184" s="221"/>
      <c r="J184" s="232">
        <f>BK184</f>
        <v>0</v>
      </c>
      <c r="K184" s="218"/>
      <c r="L184" s="223"/>
      <c r="M184" s="224"/>
      <c r="N184" s="225"/>
      <c r="O184" s="225"/>
      <c r="P184" s="226">
        <f>SUM(P185:P186)</f>
        <v>0</v>
      </c>
      <c r="Q184" s="225"/>
      <c r="R184" s="226">
        <f>SUM(R185:R186)</f>
        <v>0.00080000000000000004</v>
      </c>
      <c r="S184" s="225"/>
      <c r="T184" s="227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8" t="s">
        <v>86</v>
      </c>
      <c r="AT184" s="229" t="s">
        <v>75</v>
      </c>
      <c r="AU184" s="229" t="s">
        <v>84</v>
      </c>
      <c r="AY184" s="228" t="s">
        <v>121</v>
      </c>
      <c r="BK184" s="230">
        <f>SUM(BK185:BK186)</f>
        <v>0</v>
      </c>
    </row>
    <row r="185" s="2" customFormat="1" ht="21.75" customHeight="1">
      <c r="A185" s="35"/>
      <c r="B185" s="36"/>
      <c r="C185" s="233" t="s">
        <v>331</v>
      </c>
      <c r="D185" s="233" t="s">
        <v>124</v>
      </c>
      <c r="E185" s="234" t="s">
        <v>707</v>
      </c>
      <c r="F185" s="235" t="s">
        <v>708</v>
      </c>
      <c r="G185" s="236" t="s">
        <v>127</v>
      </c>
      <c r="H185" s="237">
        <v>10</v>
      </c>
      <c r="I185" s="238"/>
      <c r="J185" s="239">
        <f>ROUND(I185*H185,2)</f>
        <v>0</v>
      </c>
      <c r="K185" s="240"/>
      <c r="L185" s="41"/>
      <c r="M185" s="241" t="s">
        <v>1</v>
      </c>
      <c r="N185" s="242" t="s">
        <v>41</v>
      </c>
      <c r="O185" s="88"/>
      <c r="P185" s="243">
        <f>O185*H185</f>
        <v>0</v>
      </c>
      <c r="Q185" s="243">
        <v>2.0000000000000002E-05</v>
      </c>
      <c r="R185" s="243">
        <f>Q185*H185</f>
        <v>0.00020000000000000001</v>
      </c>
      <c r="S185" s="243">
        <v>0</v>
      </c>
      <c r="T185" s="24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5" t="s">
        <v>128</v>
      </c>
      <c r="AT185" s="245" t="s">
        <v>124</v>
      </c>
      <c r="AU185" s="245" t="s">
        <v>86</v>
      </c>
      <c r="AY185" s="14" t="s">
        <v>121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4" t="s">
        <v>84</v>
      </c>
      <c r="BK185" s="246">
        <f>ROUND(I185*H185,2)</f>
        <v>0</v>
      </c>
      <c r="BL185" s="14" t="s">
        <v>128</v>
      </c>
      <c r="BM185" s="245" t="s">
        <v>709</v>
      </c>
    </row>
    <row r="186" s="2" customFormat="1" ht="21.75" customHeight="1">
      <c r="A186" s="35"/>
      <c r="B186" s="36"/>
      <c r="C186" s="233" t="s">
        <v>335</v>
      </c>
      <c r="D186" s="233" t="s">
        <v>124</v>
      </c>
      <c r="E186" s="234" t="s">
        <v>710</v>
      </c>
      <c r="F186" s="235" t="s">
        <v>711</v>
      </c>
      <c r="G186" s="236" t="s">
        <v>127</v>
      </c>
      <c r="H186" s="237">
        <v>10</v>
      </c>
      <c r="I186" s="238"/>
      <c r="J186" s="239">
        <f>ROUND(I186*H186,2)</f>
        <v>0</v>
      </c>
      <c r="K186" s="240"/>
      <c r="L186" s="41"/>
      <c r="M186" s="241" t="s">
        <v>1</v>
      </c>
      <c r="N186" s="242" t="s">
        <v>41</v>
      </c>
      <c r="O186" s="88"/>
      <c r="P186" s="243">
        <f>O186*H186</f>
        <v>0</v>
      </c>
      <c r="Q186" s="243">
        <v>6.0000000000000002E-05</v>
      </c>
      <c r="R186" s="243">
        <f>Q186*H186</f>
        <v>0.00060000000000000006</v>
      </c>
      <c r="S186" s="243">
        <v>0</v>
      </c>
      <c r="T186" s="24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5" t="s">
        <v>128</v>
      </c>
      <c r="AT186" s="245" t="s">
        <v>124</v>
      </c>
      <c r="AU186" s="245" t="s">
        <v>86</v>
      </c>
      <c r="AY186" s="14" t="s">
        <v>121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4" t="s">
        <v>84</v>
      </c>
      <c r="BK186" s="246">
        <f>ROUND(I186*H186,2)</f>
        <v>0</v>
      </c>
      <c r="BL186" s="14" t="s">
        <v>128</v>
      </c>
      <c r="BM186" s="245" t="s">
        <v>712</v>
      </c>
    </row>
    <row r="187" s="12" customFormat="1" ht="22.8" customHeight="1">
      <c r="A187" s="12"/>
      <c r="B187" s="217"/>
      <c r="C187" s="218"/>
      <c r="D187" s="219" t="s">
        <v>75</v>
      </c>
      <c r="E187" s="231" t="s">
        <v>713</v>
      </c>
      <c r="F187" s="231" t="s">
        <v>528</v>
      </c>
      <c r="G187" s="218"/>
      <c r="H187" s="218"/>
      <c r="I187" s="221"/>
      <c r="J187" s="232">
        <f>BK187</f>
        <v>0</v>
      </c>
      <c r="K187" s="218"/>
      <c r="L187" s="223"/>
      <c r="M187" s="224"/>
      <c r="N187" s="225"/>
      <c r="O187" s="225"/>
      <c r="P187" s="226">
        <f>SUM(P188:P191)</f>
        <v>0</v>
      </c>
      <c r="Q187" s="225"/>
      <c r="R187" s="226">
        <f>SUM(R188:R191)</f>
        <v>0</v>
      </c>
      <c r="S187" s="225"/>
      <c r="T187" s="227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8" t="s">
        <v>139</v>
      </c>
      <c r="AT187" s="229" t="s">
        <v>75</v>
      </c>
      <c r="AU187" s="229" t="s">
        <v>84</v>
      </c>
      <c r="AY187" s="228" t="s">
        <v>121</v>
      </c>
      <c r="BK187" s="230">
        <f>SUM(BK188:BK191)</f>
        <v>0</v>
      </c>
    </row>
    <row r="188" s="2" customFormat="1" ht="16.5" customHeight="1">
      <c r="A188" s="35"/>
      <c r="B188" s="36"/>
      <c r="C188" s="233" t="s">
        <v>339</v>
      </c>
      <c r="D188" s="233" t="s">
        <v>124</v>
      </c>
      <c r="E188" s="234" t="s">
        <v>714</v>
      </c>
      <c r="F188" s="235" t="s">
        <v>715</v>
      </c>
      <c r="G188" s="236" t="s">
        <v>169</v>
      </c>
      <c r="H188" s="237">
        <v>1</v>
      </c>
      <c r="I188" s="238"/>
      <c r="J188" s="239">
        <f>ROUND(I188*H188,2)</f>
        <v>0</v>
      </c>
      <c r="K188" s="240"/>
      <c r="L188" s="41"/>
      <c r="M188" s="241" t="s">
        <v>1</v>
      </c>
      <c r="N188" s="242" t="s">
        <v>41</v>
      </c>
      <c r="O188" s="88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5" t="s">
        <v>128</v>
      </c>
      <c r="AT188" s="245" t="s">
        <v>124</v>
      </c>
      <c r="AU188" s="245" t="s">
        <v>86</v>
      </c>
      <c r="AY188" s="14" t="s">
        <v>121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4" t="s">
        <v>84</v>
      </c>
      <c r="BK188" s="246">
        <f>ROUND(I188*H188,2)</f>
        <v>0</v>
      </c>
      <c r="BL188" s="14" t="s">
        <v>128</v>
      </c>
      <c r="BM188" s="245" t="s">
        <v>716</v>
      </c>
    </row>
    <row r="189" s="2" customFormat="1" ht="16.5" customHeight="1">
      <c r="A189" s="35"/>
      <c r="B189" s="36"/>
      <c r="C189" s="233" t="s">
        <v>343</v>
      </c>
      <c r="D189" s="233" t="s">
        <v>124</v>
      </c>
      <c r="E189" s="234" t="s">
        <v>717</v>
      </c>
      <c r="F189" s="235" t="s">
        <v>718</v>
      </c>
      <c r="G189" s="236" t="s">
        <v>169</v>
      </c>
      <c r="H189" s="237">
        <v>1</v>
      </c>
      <c r="I189" s="238"/>
      <c r="J189" s="239">
        <f>ROUND(I189*H189,2)</f>
        <v>0</v>
      </c>
      <c r="K189" s="240"/>
      <c r="L189" s="41"/>
      <c r="M189" s="241" t="s">
        <v>1</v>
      </c>
      <c r="N189" s="242" t="s">
        <v>41</v>
      </c>
      <c r="O189" s="88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5" t="s">
        <v>128</v>
      </c>
      <c r="AT189" s="245" t="s">
        <v>124</v>
      </c>
      <c r="AU189" s="245" t="s">
        <v>86</v>
      </c>
      <c r="AY189" s="14" t="s">
        <v>121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4" t="s">
        <v>84</v>
      </c>
      <c r="BK189" s="246">
        <f>ROUND(I189*H189,2)</f>
        <v>0</v>
      </c>
      <c r="BL189" s="14" t="s">
        <v>128</v>
      </c>
      <c r="BM189" s="245" t="s">
        <v>719</v>
      </c>
    </row>
    <row r="190" s="2" customFormat="1" ht="21.75" customHeight="1">
      <c r="A190" s="35"/>
      <c r="B190" s="36"/>
      <c r="C190" s="233" t="s">
        <v>347</v>
      </c>
      <c r="D190" s="233" t="s">
        <v>124</v>
      </c>
      <c r="E190" s="234" t="s">
        <v>720</v>
      </c>
      <c r="F190" s="235" t="s">
        <v>721</v>
      </c>
      <c r="G190" s="236" t="s">
        <v>169</v>
      </c>
      <c r="H190" s="237">
        <v>1</v>
      </c>
      <c r="I190" s="238"/>
      <c r="J190" s="239">
        <f>ROUND(I190*H190,2)</f>
        <v>0</v>
      </c>
      <c r="K190" s="240"/>
      <c r="L190" s="41"/>
      <c r="M190" s="241" t="s">
        <v>1</v>
      </c>
      <c r="N190" s="242" t="s">
        <v>41</v>
      </c>
      <c r="O190" s="88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5" t="s">
        <v>128</v>
      </c>
      <c r="AT190" s="245" t="s">
        <v>124</v>
      </c>
      <c r="AU190" s="245" t="s">
        <v>86</v>
      </c>
      <c r="AY190" s="14" t="s">
        <v>121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4" t="s">
        <v>84</v>
      </c>
      <c r="BK190" s="246">
        <f>ROUND(I190*H190,2)</f>
        <v>0</v>
      </c>
      <c r="BL190" s="14" t="s">
        <v>128</v>
      </c>
      <c r="BM190" s="245" t="s">
        <v>722</v>
      </c>
    </row>
    <row r="191" s="2" customFormat="1" ht="16.5" customHeight="1">
      <c r="A191" s="35"/>
      <c r="B191" s="36"/>
      <c r="C191" s="233" t="s">
        <v>351</v>
      </c>
      <c r="D191" s="233" t="s">
        <v>124</v>
      </c>
      <c r="E191" s="234" t="s">
        <v>723</v>
      </c>
      <c r="F191" s="235" t="s">
        <v>724</v>
      </c>
      <c r="G191" s="236" t="s">
        <v>725</v>
      </c>
      <c r="H191" s="237">
        <v>1320.5160000000001</v>
      </c>
      <c r="I191" s="238"/>
      <c r="J191" s="239">
        <f>ROUND(I191*H191,2)</f>
        <v>0</v>
      </c>
      <c r="K191" s="240"/>
      <c r="L191" s="41"/>
      <c r="M191" s="262" t="s">
        <v>1</v>
      </c>
      <c r="N191" s="263" t="s">
        <v>41</v>
      </c>
      <c r="O191" s="264"/>
      <c r="P191" s="265">
        <f>O191*H191</f>
        <v>0</v>
      </c>
      <c r="Q191" s="265">
        <v>0</v>
      </c>
      <c r="R191" s="265">
        <f>Q191*H191</f>
        <v>0</v>
      </c>
      <c r="S191" s="265">
        <v>0</v>
      </c>
      <c r="T191" s="26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5" t="s">
        <v>128</v>
      </c>
      <c r="AT191" s="245" t="s">
        <v>124</v>
      </c>
      <c r="AU191" s="245" t="s">
        <v>86</v>
      </c>
      <c r="AY191" s="14" t="s">
        <v>121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4" t="s">
        <v>84</v>
      </c>
      <c r="BK191" s="246">
        <f>ROUND(I191*H191,2)</f>
        <v>0</v>
      </c>
      <c r="BL191" s="14" t="s">
        <v>128</v>
      </c>
      <c r="BM191" s="245" t="s">
        <v>726</v>
      </c>
    </row>
    <row r="192" s="2" customFormat="1" ht="6.96" customHeight="1">
      <c r="A192" s="35"/>
      <c r="B192" s="63"/>
      <c r="C192" s="64"/>
      <c r="D192" s="64"/>
      <c r="E192" s="64"/>
      <c r="F192" s="64"/>
      <c r="G192" s="64"/>
      <c r="H192" s="64"/>
      <c r="I192" s="180"/>
      <c r="J192" s="64"/>
      <c r="K192" s="64"/>
      <c r="L192" s="41"/>
      <c r="M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</row>
  </sheetData>
  <sheetProtection sheet="1" autoFilter="0" formatColumns="0" formatRows="0" objects="1" scenarios="1" spinCount="100000" saltValue="p9ViDKtv7IvZfsYCvPsLPvJFpxN5rwh5a1E1lNfHika5W+YYXbpsf8caLmf1ubqyf9MMzmt+cJW6G1jqVPLdiQ==" hashValue="SEl8eKtuP1r8EG+YOQ/DfdJVanjIm/SyXsX8u3NifOMGyAK+UQuMB21swue0eePmes8UbapHGqdCJWbhEM3Q3Q==" algorithmName="SHA-512" password="CC35"/>
  <autoFilter ref="C124:K19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DESKTOP-HUJ38OL\Patek</dc:creator>
  <cp:lastModifiedBy>DESKTOP-HUJ38OL\Patek</cp:lastModifiedBy>
  <dcterms:created xsi:type="dcterms:W3CDTF">2020-06-03T11:41:27Z</dcterms:created>
  <dcterms:modified xsi:type="dcterms:W3CDTF">2020-06-03T11:41:32Z</dcterms:modified>
</cp:coreProperties>
</file>